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6_公開用データ★\05_農業集落排水\"/>
    </mc:Choice>
  </mc:AlternateContent>
  <xr:revisionPtr revIDLastSave="0" documentId="13_ncr:1_{C8A704E0-9DF4-4AF4-B15B-55F57E6CA9AF}" xr6:coauthVersionLast="47" xr6:coauthVersionMax="47" xr10:uidLastSave="{00000000-0000-0000-0000-000000000000}"/>
  <workbookProtection workbookAlgorithmName="SHA-512" workbookHashValue="drulryeDBdoijkvooh9T0KP2l34g5m1aujZW5ZStJu0LHGghMgGesihc8eIY2kIrbg2tjKwdLUsYCWUABZq8pg==" workbookSaltValue="DJbXyMeAnmDcn8GPzAuMOg==" workbookSpinCount="100000" lockStructure="1"/>
  <bookViews>
    <workbookView xWindow="-110" yWindow="-110" windowWidth="22780" windowHeight="145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G85" i="4"/>
  <c r="F85" i="4"/>
  <c r="E85" i="4"/>
  <c r="AL10" i="4"/>
  <c r="I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<sst xmlns="http://schemas.openxmlformats.org/spreadsheetml/2006/main" count="231" uniqueCount="115">
  <si>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</si>
  <si>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</si>
  <si>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</si>
  <si>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</si>
  <si>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</si>
  <si>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</si>
  <si>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</si>
  <si>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</si>
  <si>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</si>
  <si>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</si>
  <si>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</si>
  <si>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</si>
  <si>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</si>
  <si>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</si>
  <si>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</si>
  <si>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</si>
  <si>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</si>
  <si>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</si>
  <si>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</si>
  <si>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</si>
  <si>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</si>
  <si>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</si>
  <si>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</si>
  <si>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</si>
  <si>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</si>
  <si>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</si>
  <si>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</si>
  <si>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</si>
  <si>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</si>
  <si>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</si>
  <si>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</si>
  <si>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</si>
  <si>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</si>
  <si>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</si>
  <si>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</si>
  <si>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</si>
  <si>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</si>
  <si>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</si>
  <si>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</si>
  <si>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</si>
  <si>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</si>
  <si>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</si>
  <si>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</si>
  <si>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</si>
  <si>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</si>
  <si>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</si>
  <si>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</si>
  <si>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</si>
  <si>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</si>
  <si>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</si>
  <si>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</si>
  <si>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</si>
  <si>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</si>
  <si>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</si>
  <si>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</si>
  <si>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</si>
  <si>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</si>
  <si>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</si>
  <si>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</si>
  <si>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</si>
  <si>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</si>
  <si>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</si>
  <si>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</si>
  <si>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</si>
  <si>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</si>
  <si>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</si>
  <si>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</si>
  <si>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</si>
  <si>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</si>
  <si>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</si>
  <si>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</si>
  <si>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</si>
  <si>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</si>
  <si>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</si>
  <si>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</si>
  <si>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</si>
  <si>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</si>
  <si>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</si>
  <si>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</si>
  <si>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</si>
  <si>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</si>
  <si>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</si>
  <si>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</si>
  <si>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</si>
  <si>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</si>
  <si>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</si>
  <si>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</si>
  <si>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</si>
  <si>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</si>
  <si>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</si>
  <si>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</si>
  <si>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</si>
  <si>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</si>
  <si>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</si>
  <si>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</si>
  <si>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安城市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</si>
  <si>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</si>
  <si>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</si>
  <si>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</si>
  <si>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</si>
  <si>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</si>
  <si>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</si>
  <si>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</si>
  <si>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</si>
  <si>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</si>
  <si>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</si>
  <si>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</si>
  <si>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</si>
  <si>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</si>
  <si>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</si>
  <si>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</si>
  <si>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</si>
  <si>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r>
      <t>　</t>
    </r>
    <r>
      <rPr>
        <sz val="10"/>
        <color theme="1"/>
        <rFont val="ＭＳ ゴシック"/>
        <family val="3"/>
        <charset val="128"/>
      </rPr>
      <t>①有形固定資産減価償却率について、全国及び類似団体の平均値と比べ低い水準です。しかし、今後、施設の法定耐用年数の経過時期が集中し、同比率が高くなることが考えられます。
　このことから、老朽化の進んでいる処理場（福釜東部浄化センター）は、令和８年度に農業集落排水を公共下水道へ接続することに伴い廃止し、管路施設のみを公共下水道事業（特定環境保全公共下水道事業含む）に引き継ぐ予定です。
　本市の農業集落排水事業は、平成１１年度から供用を開始しており、令和６年度末で２６年を経過しています。
　耐用年数(５０年)を経過した管渠はないため、②管渠老朽化率は該当ありません。
　また、現在のところ、更新などを必要とする管渠はないため、③管渠改善率は該当ありません。</t>
    </r>
    <rPh sb="93" eb="96">
      <t>ロウキュウカ</t>
    </rPh>
    <rPh sb="97" eb="98">
      <t>スス</t>
    </rPh>
    <phoneticPr fontId="4"/>
  </si>
  <si>
    <r>
      <t>　</t>
    </r>
    <r>
      <rPr>
        <sz val="10"/>
        <color theme="1"/>
        <rFont val="ＭＳ ゴシック"/>
        <family val="3"/>
        <charset val="128"/>
      </rPr>
      <t>今後、下水道施設の老朽化に伴う更新などに多額の費用が必要となるとともに、物価高騰による費用の増加が予測される一方で、人口減少や節水意識の向上などにより使用料収入が減少することが想定されます。
　安定的な下水道サービスの継続のために、維持管理の効率化などによる経費節減や下水道接続促進活動などによる財源の確保に努める必要があります。また、令和４年度に設置した安城市水道事業及び下水道事業審議会において、適正な使用料の設定について検討を行い、令和７年度から使用料の改定を実施することにより、経営の健全化を図ります。
　これらのことを踏まえ、将来のビジョンを分かりやすく使用者に示すため、令和６年度に下水道ビジョンを策定しました。また、令和２年度に策定した経営戦略について、令和６年度に見直しを行いました。今後も定期的に見直しを行い、事業の健全化に向けて取り組みます。</t>
    </r>
    <rPh sb="158" eb="160">
      <t>ヒツヨウ</t>
    </rPh>
    <rPh sb="292" eb="294">
      <t>レイワ</t>
    </rPh>
    <rPh sb="295" eb="297">
      <t>ネンド</t>
    </rPh>
    <rPh sb="298" eb="301">
      <t>ゲスイドウ</t>
    </rPh>
    <rPh sb="306" eb="308">
      <t>サクテイ</t>
    </rPh>
    <phoneticPr fontId="4"/>
  </si>
  <si>
    <t>【健全性について】
　令和６年度における①経常収支比率は、100.18％で、⑤経費回収率は、63.68％となっており、下水道使用料だけでは汚水処理に係る経費が賄えておらず、一般会計繰入金に依存している状況です。今後、経費の節減や下水道接続促進活動などによる財源の確保に努める必要があります。また、令和４年度に設置した安城市水道事業及び下水道事業審議会において、適正な使用料の設定について検討を行い、令和７年度から使用料の改定を実施することにより、経営の健全化を図ります。
　③流動比率の値は72.75％と全国及び類似団体の平均値を上回っていますが100％を下回っており、短期的な債務に対する支払能力が十分とは言えない状況です。今後は企業債残高が減少することから、同比率は徐々に良化するものと考えられます。
　④企業債残高対事業規模比率は、全国及び類似団体の平均値を下回っています。これは、農業集落排水事業の管渠整備が終了し、新たな借り入れを行っておらず、企業債残高が減少しているためです。
【効率性について】
　⑥汚水処理原価は161.43円であり、全国及び類似団体平均値を下回っており、⑦施設利用率は77.36%であり、各平均値を上回っていることから、他団体と比べ効率的な運営を行えているといえます。しかし、処理場（福釜東部浄化センター）の老朽化が進んでおり、維持管理の効率化を図るため、令和８年度に農業集落排水を公共下水道に接続し、処理場を廃止予定です。
　⑧水洗化率は、全国及び類似団体平均値を上回っています。これは、接続促進の取組みなどによるものと考えられます。更なる水洗化率の向上のため、より効果的な接続促進の取組方法を研究し、水洗化率の向上を図ります。</t>
    <rPh sb="111" eb="113">
      <t>セツゲン</t>
    </rPh>
    <rPh sb="137" eb="139">
      <t>ヒツヨウ</t>
    </rPh>
    <rPh sb="265" eb="266">
      <t>ウエ</t>
    </rPh>
    <rPh sb="495" eb="500">
      <t>シセツリヨウリツ</t>
    </rPh>
    <rPh sb="559" eb="565">
      <t>フカマトウブジョウカ</t>
    </rPh>
    <rPh sb="595" eb="597">
      <t>レイワ</t>
    </rPh>
    <rPh sb="598" eb="600">
      <t>ネンド</t>
    </rPh>
    <rPh sb="601" eb="607">
      <t>ノウギョウシュウラクハイスイ</t>
    </rPh>
    <rPh sb="608" eb="610">
      <t>コウキョウ</t>
    </rPh>
    <rPh sb="610" eb="612">
      <t>ゲスイ</t>
    </rPh>
    <rPh sb="612" eb="613">
      <t>ドウ</t>
    </rPh>
    <rPh sb="614" eb="616">
      <t>セツゾク</t>
    </rPh>
    <rPh sb="618" eb="621">
      <t>ショリジョウ</t>
    </rPh>
    <rPh sb="622" eb="624">
      <t>ハイシ</t>
    </rPh>
    <rPh sb="624" eb="626">
      <t>ヨテイ</t>
    </rPh>
    <rPh sb="630" eb="631">
      <t>ハカ</t>
    </rPh>
    <rPh sb="638" eb="640">
      <t>ゼンコク</t>
    </rPh>
    <rPh sb="640" eb="641">
      <t>オヨ</t>
    </rPh>
    <rPh sb="650" eb="652">
      <t>ウワマワ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</si>
</sst>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3" fillId="0" borderId="6"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F6F-4A53-B099-332AD5B467D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0.03</c:v>
                </c:pt>
              </c:numCache>
            </c:numRef>
          </c:val>
          <c:smooth val="0"/>
          <c:extLst>
            <c:ext xmlns:c16="http://schemas.microsoft.com/office/drawing/2014/chart" uri="{C3380CC4-5D6E-409C-BE32-E72D297353CC}">
              <c16:uniqueId val="{00000001-0F6F-4A53-B099-332AD5B467D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85.42</c:v>
                </c:pt>
                <c:pt idx="1">
                  <c:v>84.58</c:v>
                </c:pt>
                <c:pt idx="2">
                  <c:v>82.36</c:v>
                </c:pt>
                <c:pt idx="3">
                  <c:v>81.81</c:v>
                </c:pt>
                <c:pt idx="4">
                  <c:v>77.36</c:v>
                </c:pt>
              </c:numCache>
            </c:numRef>
          </c:val>
          <c:extLst>
            <c:ext xmlns:c16="http://schemas.microsoft.com/office/drawing/2014/chart" uri="{C3380CC4-5D6E-409C-BE32-E72D297353CC}">
              <c16:uniqueId val="{00000000-A8B2-4D09-AAB4-7AF25375B5B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45.32</c:v>
                </c:pt>
              </c:numCache>
            </c:numRef>
          </c:val>
          <c:smooth val="0"/>
          <c:extLst>
            <c:ext xmlns:c16="http://schemas.microsoft.com/office/drawing/2014/chart" uri="{C3380CC4-5D6E-409C-BE32-E72D297353CC}">
              <c16:uniqueId val="{00000001-A8B2-4D09-AAB4-7AF25375B5B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99.18</c:v>
                </c:pt>
                <c:pt idx="1">
                  <c:v>99.15</c:v>
                </c:pt>
                <c:pt idx="2">
                  <c:v>99.15</c:v>
                </c:pt>
                <c:pt idx="3">
                  <c:v>99.16</c:v>
                </c:pt>
                <c:pt idx="4">
                  <c:v>99.15</c:v>
                </c:pt>
              </c:numCache>
            </c:numRef>
          </c:val>
          <c:extLst>
            <c:ext xmlns:c16="http://schemas.microsoft.com/office/drawing/2014/chart" uri="{C3380CC4-5D6E-409C-BE32-E72D297353CC}">
              <c16:uniqueId val="{00000000-D9EF-4435-AF66-B070DFC15DE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83.54</c:v>
                </c:pt>
              </c:numCache>
            </c:numRef>
          </c:val>
          <c:smooth val="0"/>
          <c:extLst>
            <c:ext xmlns:c16="http://schemas.microsoft.com/office/drawing/2014/chart" uri="{C3380CC4-5D6E-409C-BE32-E72D297353CC}">
              <c16:uniqueId val="{00000001-D9EF-4435-AF66-B070DFC15DE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100.29</c:v>
                </c:pt>
                <c:pt idx="1">
                  <c:v>100.44</c:v>
                </c:pt>
                <c:pt idx="2">
                  <c:v>100.03</c:v>
                </c:pt>
                <c:pt idx="3">
                  <c:v>100.87</c:v>
                </c:pt>
                <c:pt idx="4">
                  <c:v>100.18</c:v>
                </c:pt>
              </c:numCache>
            </c:numRef>
          </c:val>
          <c:extLst>
            <c:ext xmlns:c16="http://schemas.microsoft.com/office/drawing/2014/chart" uri="{C3380CC4-5D6E-409C-BE32-E72D297353CC}">
              <c16:uniqueId val="{00000000-579A-449B-AE16-5D14CA01F35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106.35</c:v>
                </c:pt>
                <c:pt idx="4">
                  <c:v>106.62</c:v>
                </c:pt>
              </c:numCache>
            </c:numRef>
          </c:val>
          <c:smooth val="0"/>
          <c:extLst>
            <c:ext xmlns:c16="http://schemas.microsoft.com/office/drawing/2014/chart" uri="{C3380CC4-5D6E-409C-BE32-E72D297353CC}">
              <c16:uniqueId val="{00000001-579A-449B-AE16-5D14CA01F35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9.2799999999999994</c:v>
                </c:pt>
                <c:pt idx="1">
                  <c:v>12.14</c:v>
                </c:pt>
                <c:pt idx="2">
                  <c:v>14.98</c:v>
                </c:pt>
                <c:pt idx="3">
                  <c:v>17.829999999999998</c:v>
                </c:pt>
                <c:pt idx="4">
                  <c:v>20.58</c:v>
                </c:pt>
              </c:numCache>
            </c:numRef>
          </c:val>
          <c:extLst>
            <c:ext xmlns:c16="http://schemas.microsoft.com/office/drawing/2014/chart" uri="{C3380CC4-5D6E-409C-BE32-E72D297353CC}">
              <c16:uniqueId val="{00000000-40FD-45DE-AAAD-6DCDBFA2492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25.46</c:v>
                </c:pt>
                <c:pt idx="4">
                  <c:v>24.53</c:v>
                </c:pt>
              </c:numCache>
            </c:numRef>
          </c:val>
          <c:smooth val="0"/>
          <c:extLst>
            <c:ext xmlns:c16="http://schemas.microsoft.com/office/drawing/2014/chart" uri="{C3380CC4-5D6E-409C-BE32-E72D297353CC}">
              <c16:uniqueId val="{00000001-40FD-45DE-AAAD-6DCDBFA2492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5CA-42E8-8163-19DE5F3BD8B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c:v>0</c:v>
                </c:pt>
              </c:numCache>
            </c:numRef>
          </c:val>
          <c:smooth val="0"/>
          <c:extLst>
            <c:ext xmlns:c16="http://schemas.microsoft.com/office/drawing/2014/chart" uri="{C3380CC4-5D6E-409C-BE32-E72D297353CC}">
              <c16:uniqueId val="{00000001-55CA-42E8-8163-19DE5F3BD8B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30.06</c:v>
                </c:pt>
                <c:pt idx="1">
                  <c:v>28.83</c:v>
                </c:pt>
                <c:pt idx="2">
                  <c:v>29.11</c:v>
                </c:pt>
                <c:pt idx="3">
                  <c:v>28.5</c:v>
                </c:pt>
                <c:pt idx="4">
                  <c:v>28.24</c:v>
                </c:pt>
              </c:numCache>
            </c:numRef>
          </c:val>
          <c:extLst>
            <c:ext xmlns:c16="http://schemas.microsoft.com/office/drawing/2014/chart" uri="{C3380CC4-5D6E-409C-BE32-E72D297353CC}">
              <c16:uniqueId val="{00000000-5DD4-4C2D-83C2-8612AEE78F8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129.88999999999999</c:v>
                </c:pt>
                <c:pt idx="4">
                  <c:v>107.99</c:v>
                </c:pt>
              </c:numCache>
            </c:numRef>
          </c:val>
          <c:smooth val="0"/>
          <c:extLst>
            <c:ext xmlns:c16="http://schemas.microsoft.com/office/drawing/2014/chart" uri="{C3380CC4-5D6E-409C-BE32-E72D297353CC}">
              <c16:uniqueId val="{00000001-5DD4-4C2D-83C2-8612AEE78F8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51.07</c:v>
                </c:pt>
                <c:pt idx="1">
                  <c:v>58.41</c:v>
                </c:pt>
                <c:pt idx="2">
                  <c:v>61.27</c:v>
                </c:pt>
                <c:pt idx="3">
                  <c:v>64.209999999999994</c:v>
                </c:pt>
                <c:pt idx="4">
                  <c:v>72.75</c:v>
                </c:pt>
              </c:numCache>
            </c:numRef>
          </c:val>
          <c:extLst>
            <c:ext xmlns:c16="http://schemas.microsoft.com/office/drawing/2014/chart" uri="{C3380CC4-5D6E-409C-BE32-E72D297353CC}">
              <c16:uniqueId val="{00000000-EAB7-4247-ACB1-187D9266AE7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44.04</c:v>
                </c:pt>
                <c:pt idx="4">
                  <c:v>58.25</c:v>
                </c:pt>
              </c:numCache>
            </c:numRef>
          </c:val>
          <c:smooth val="0"/>
          <c:extLst>
            <c:ext xmlns:c16="http://schemas.microsoft.com/office/drawing/2014/chart" uri="{C3380CC4-5D6E-409C-BE32-E72D297353CC}">
              <c16:uniqueId val="{00000001-EAB7-4247-ACB1-187D9266AE7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476.2</c:v>
                </c:pt>
                <c:pt idx="1">
                  <c:v>393.23</c:v>
                </c:pt>
                <c:pt idx="2">
                  <c:v>310.3</c:v>
                </c:pt>
                <c:pt idx="3">
                  <c:v>224.89</c:v>
                </c:pt>
                <c:pt idx="4">
                  <c:v>144.94999999999999</c:v>
                </c:pt>
              </c:numCache>
            </c:numRef>
          </c:val>
          <c:extLst>
            <c:ext xmlns:c16="http://schemas.microsoft.com/office/drawing/2014/chart" uri="{C3380CC4-5D6E-409C-BE32-E72D297353CC}">
              <c16:uniqueId val="{00000000-B877-4372-B324-E6F38D6A6D6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791.46</c:v>
                </c:pt>
              </c:numCache>
            </c:numRef>
          </c:val>
          <c:smooth val="0"/>
          <c:extLst>
            <c:ext xmlns:c16="http://schemas.microsoft.com/office/drawing/2014/chart" uri="{C3380CC4-5D6E-409C-BE32-E72D297353CC}">
              <c16:uniqueId val="{00000001-B877-4372-B324-E6F38D6A6D6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69.73</c:v>
                </c:pt>
                <c:pt idx="1">
                  <c:v>66.989999999999995</c:v>
                </c:pt>
                <c:pt idx="2">
                  <c:v>69.89</c:v>
                </c:pt>
                <c:pt idx="3">
                  <c:v>61.9</c:v>
                </c:pt>
                <c:pt idx="4">
                  <c:v>63.68</c:v>
                </c:pt>
              </c:numCache>
            </c:numRef>
          </c:val>
          <c:extLst>
            <c:ext xmlns:c16="http://schemas.microsoft.com/office/drawing/2014/chart" uri="{C3380CC4-5D6E-409C-BE32-E72D297353CC}">
              <c16:uniqueId val="{00000000-6C70-4FB5-9A09-BD4B1364FC4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47.96</c:v>
                </c:pt>
              </c:numCache>
            </c:numRef>
          </c:val>
          <c:smooth val="0"/>
          <c:extLst>
            <c:ext xmlns:c16="http://schemas.microsoft.com/office/drawing/2014/chart" uri="{C3380CC4-5D6E-409C-BE32-E72D297353CC}">
              <c16:uniqueId val="{00000001-6C70-4FB5-9A09-BD4B1364FC4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149.57</c:v>
                </c:pt>
                <c:pt idx="1">
                  <c:v>155.55000000000001</c:v>
                </c:pt>
                <c:pt idx="2">
                  <c:v>149.46</c:v>
                </c:pt>
                <c:pt idx="3">
                  <c:v>166.54</c:v>
                </c:pt>
                <c:pt idx="4">
                  <c:v>161.43</c:v>
                </c:pt>
              </c:numCache>
            </c:numRef>
          </c:val>
          <c:extLst>
            <c:ext xmlns:c16="http://schemas.microsoft.com/office/drawing/2014/chart" uri="{C3380CC4-5D6E-409C-BE32-E72D297353CC}">
              <c16:uniqueId val="{00000000-098A-441E-905B-29853EC9485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325.85000000000002</c:v>
                </c:pt>
              </c:numCache>
            </c:numRef>
          </c:val>
          <c:smooth val="0"/>
          <c:extLst>
            <c:ext xmlns:c16="http://schemas.microsoft.com/office/drawing/2014/chart" uri="{C3380CC4-5D6E-409C-BE32-E72D297353CC}">
              <c16:uniqueId val="{00000001-098A-441E-905B-29853EC9485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2">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2">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8" t="str">
        <f>データ!H6</f>
        <v>愛知県　安城市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9" t="s">
        <v>9</v>
      </c>
      <c r="BM7" s="70"/>
      <c r="BN7" s="70"/>
      <c r="BO7" s="70"/>
      <c r="BP7" s="70"/>
      <c r="BQ7" s="70"/>
      <c r="BR7" s="70"/>
      <c r="BS7" s="70"/>
      <c r="BT7" s="70"/>
      <c r="BU7" s="70"/>
      <c r="BV7" s="70"/>
      <c r="BW7" s="70"/>
      <c r="BX7" s="70"/>
      <c r="BY7" s="71"/>
    </row>
    <row r="8" spans="1:78" ht="18.75" customHeight="1" x14ac:dyDescent="0.2">
      <c r="A8" s="2"/>
      <c r="B8" s="65" t="str">
        <f>データ!I6</f>
        <v>法適用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F2</v>
      </c>
      <c r="X8" s="65"/>
      <c r="Y8" s="65"/>
      <c r="Z8" s="65"/>
      <c r="AA8" s="65"/>
      <c r="AB8" s="65"/>
      <c r="AC8" s="65"/>
      <c r="AD8" s="66" t="str">
        <f>データ!$M$6</f>
        <v>非設置</v>
      </c>
      <c r="AE8" s="66"/>
      <c r="AF8" s="66"/>
      <c r="AG8" s="66"/>
      <c r="AH8" s="66"/>
      <c r="AI8" s="66"/>
      <c r="AJ8" s="66"/>
      <c r="AK8" s="3"/>
      <c r="AL8" s="44">
        <f>データ!S6</f>
        <v>187665</v>
      </c>
      <c r="AM8" s="44"/>
      <c r="AN8" s="44"/>
      <c r="AO8" s="44"/>
      <c r="AP8" s="44"/>
      <c r="AQ8" s="44"/>
      <c r="AR8" s="44"/>
      <c r="AS8" s="44"/>
      <c r="AT8" s="45">
        <f>データ!T6</f>
        <v>86.05</v>
      </c>
      <c r="AU8" s="45"/>
      <c r="AV8" s="45"/>
      <c r="AW8" s="45"/>
      <c r="AX8" s="45"/>
      <c r="AY8" s="45"/>
      <c r="AZ8" s="45"/>
      <c r="BA8" s="45"/>
      <c r="BB8" s="45">
        <f>データ!U6</f>
        <v>2180.88</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94.38</v>
      </c>
      <c r="J10" s="45"/>
      <c r="K10" s="45"/>
      <c r="L10" s="45"/>
      <c r="M10" s="45"/>
      <c r="N10" s="45"/>
      <c r="O10" s="45"/>
      <c r="P10" s="45">
        <f>データ!P6</f>
        <v>1</v>
      </c>
      <c r="Q10" s="45"/>
      <c r="R10" s="45"/>
      <c r="S10" s="45"/>
      <c r="T10" s="45"/>
      <c r="U10" s="45"/>
      <c r="V10" s="45"/>
      <c r="W10" s="45">
        <f>データ!Q6</f>
        <v>99.16</v>
      </c>
      <c r="X10" s="45"/>
      <c r="Y10" s="45"/>
      <c r="Z10" s="45"/>
      <c r="AA10" s="45"/>
      <c r="AB10" s="45"/>
      <c r="AC10" s="45"/>
      <c r="AD10" s="44">
        <f>データ!R6</f>
        <v>1650</v>
      </c>
      <c r="AE10" s="44"/>
      <c r="AF10" s="44"/>
      <c r="AG10" s="44"/>
      <c r="AH10" s="44"/>
      <c r="AI10" s="44"/>
      <c r="AJ10" s="44"/>
      <c r="AK10" s="2"/>
      <c r="AL10" s="44">
        <f>データ!V6</f>
        <v>1873</v>
      </c>
      <c r="AM10" s="44"/>
      <c r="AN10" s="44"/>
      <c r="AO10" s="44"/>
      <c r="AP10" s="44"/>
      <c r="AQ10" s="44"/>
      <c r="AR10" s="44"/>
      <c r="AS10" s="44"/>
      <c r="AT10" s="45">
        <f>データ!W6</f>
        <v>0.52</v>
      </c>
      <c r="AU10" s="45"/>
      <c r="AV10" s="45"/>
      <c r="AW10" s="45"/>
      <c r="AX10" s="45"/>
      <c r="AY10" s="45"/>
      <c r="AZ10" s="45"/>
      <c r="BA10" s="45"/>
      <c r="BB10" s="45">
        <f>データ!X6</f>
        <v>3601.92</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rCm8RUtoukD11kOsKvmg5NTdz04pBr0N2QRZ/tJ2tTxUDkWVPIMUEQbdg68oBSiyqzgh7bR8yje2z0ocbiAyYw==" saltValue="y/i3KHcSXDYv+ZzO496pM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54</v>
      </c>
      <c r="B4" s="16"/>
      <c r="C4" s="16"/>
      <c r="D4" s="16"/>
      <c r="E4" s="16"/>
      <c r="F4" s="16"/>
      <c r="G4" s="16"/>
      <c r="H4" s="76"/>
      <c r="I4" s="77"/>
      <c r="J4" s="77"/>
      <c r="K4" s="77"/>
      <c r="L4" s="77"/>
      <c r="M4" s="77"/>
      <c r="N4" s="77"/>
      <c r="O4" s="77"/>
      <c r="P4" s="77"/>
      <c r="Q4" s="77"/>
      <c r="R4" s="77"/>
      <c r="S4" s="77"/>
      <c r="T4" s="77"/>
      <c r="U4" s="77"/>
      <c r="V4" s="77"/>
      <c r="W4" s="77"/>
      <c r="X4" s="78"/>
      <c r="Y4" s="72" t="s">
        <v>55</v>
      </c>
      <c r="Z4" s="72"/>
      <c r="AA4" s="72"/>
      <c r="AB4" s="72"/>
      <c r="AC4" s="72"/>
      <c r="AD4" s="72"/>
      <c r="AE4" s="72"/>
      <c r="AF4" s="72"/>
      <c r="AG4" s="72"/>
      <c r="AH4" s="72"/>
      <c r="AI4" s="72"/>
      <c r="AJ4" s="72" t="s">
        <v>56</v>
      </c>
      <c r="AK4" s="72"/>
      <c r="AL4" s="72"/>
      <c r="AM4" s="72"/>
      <c r="AN4" s="72"/>
      <c r="AO4" s="72"/>
      <c r="AP4" s="72"/>
      <c r="AQ4" s="72"/>
      <c r="AR4" s="72"/>
      <c r="AS4" s="72"/>
      <c r="AT4" s="72"/>
      <c r="AU4" s="72" t="s">
        <v>57</v>
      </c>
      <c r="AV4" s="72"/>
      <c r="AW4" s="72"/>
      <c r="AX4" s="72"/>
      <c r="AY4" s="72"/>
      <c r="AZ4" s="72"/>
      <c r="BA4" s="72"/>
      <c r="BB4" s="72"/>
      <c r="BC4" s="72"/>
      <c r="BD4" s="72"/>
      <c r="BE4" s="72"/>
      <c r="BF4" s="72" t="s">
        <v>58</v>
      </c>
      <c r="BG4" s="72"/>
      <c r="BH4" s="72"/>
      <c r="BI4" s="72"/>
      <c r="BJ4" s="72"/>
      <c r="BK4" s="72"/>
      <c r="BL4" s="72"/>
      <c r="BM4" s="72"/>
      <c r="BN4" s="72"/>
      <c r="BO4" s="72"/>
      <c r="BP4" s="72"/>
      <c r="BQ4" s="72" t="s">
        <v>59</v>
      </c>
      <c r="BR4" s="72"/>
      <c r="BS4" s="72"/>
      <c r="BT4" s="72"/>
      <c r="BU4" s="72"/>
      <c r="BV4" s="72"/>
      <c r="BW4" s="72"/>
      <c r="BX4" s="72"/>
      <c r="BY4" s="72"/>
      <c r="BZ4" s="72"/>
      <c r="CA4" s="72"/>
      <c r="CB4" s="72" t="s">
        <v>60</v>
      </c>
      <c r="CC4" s="72"/>
      <c r="CD4" s="72"/>
      <c r="CE4" s="72"/>
      <c r="CF4" s="72"/>
      <c r="CG4" s="72"/>
      <c r="CH4" s="72"/>
      <c r="CI4" s="72"/>
      <c r="CJ4" s="72"/>
      <c r="CK4" s="72"/>
      <c r="CL4" s="72"/>
      <c r="CM4" s="72" t="s">
        <v>61</v>
      </c>
      <c r="CN4" s="72"/>
      <c r="CO4" s="72"/>
      <c r="CP4" s="72"/>
      <c r="CQ4" s="72"/>
      <c r="CR4" s="72"/>
      <c r="CS4" s="72"/>
      <c r="CT4" s="72"/>
      <c r="CU4" s="72"/>
      <c r="CV4" s="72"/>
      <c r="CW4" s="72"/>
      <c r="CX4" s="72" t="s">
        <v>62</v>
      </c>
      <c r="CY4" s="72"/>
      <c r="CZ4" s="72"/>
      <c r="DA4" s="72"/>
      <c r="DB4" s="72"/>
      <c r="DC4" s="72"/>
      <c r="DD4" s="72"/>
      <c r="DE4" s="72"/>
      <c r="DF4" s="72"/>
      <c r="DG4" s="72"/>
      <c r="DH4" s="72"/>
      <c r="DI4" s="72" t="s">
        <v>63</v>
      </c>
      <c r="DJ4" s="72"/>
      <c r="DK4" s="72"/>
      <c r="DL4" s="72"/>
      <c r="DM4" s="72"/>
      <c r="DN4" s="72"/>
      <c r="DO4" s="72"/>
      <c r="DP4" s="72"/>
      <c r="DQ4" s="72"/>
      <c r="DR4" s="72"/>
      <c r="DS4" s="72"/>
      <c r="DT4" s="72" t="s">
        <v>64</v>
      </c>
      <c r="DU4" s="72"/>
      <c r="DV4" s="72"/>
      <c r="DW4" s="72"/>
      <c r="DX4" s="72"/>
      <c r="DY4" s="72"/>
      <c r="DZ4" s="72"/>
      <c r="EA4" s="72"/>
      <c r="EB4" s="72"/>
      <c r="EC4" s="72"/>
      <c r="ED4" s="72"/>
      <c r="EE4" s="72" t="s">
        <v>65</v>
      </c>
      <c r="EF4" s="72"/>
      <c r="EG4" s="72"/>
      <c r="EH4" s="72"/>
      <c r="EI4" s="72"/>
      <c r="EJ4" s="72"/>
      <c r="EK4" s="72"/>
      <c r="EL4" s="72"/>
      <c r="EM4" s="72"/>
      <c r="EN4" s="72"/>
      <c r="EO4" s="72"/>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2024</v>
      </c>
      <c r="C6" s="19">
        <f t="shared" ref="C6:X6" si="3">C7</f>
        <v>232122</v>
      </c>
      <c r="D6" s="19">
        <f t="shared" si="3"/>
        <v>46</v>
      </c>
      <c r="E6" s="19">
        <f t="shared" si="3"/>
        <v>17</v>
      </c>
      <c r="F6" s="19">
        <f t="shared" si="3"/>
        <v>5</v>
      </c>
      <c r="G6" s="19">
        <f t="shared" si="3"/>
        <v>0</v>
      </c>
      <c r="H6" s="19" t="str">
        <f t="shared" si="3"/>
        <v>愛知県　安城市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94.38</v>
      </c>
      <c r="P6" s="20">
        <f t="shared" si="3"/>
        <v>1</v>
      </c>
      <c r="Q6" s="20">
        <f t="shared" si="3"/>
        <v>99.16</v>
      </c>
      <c r="R6" s="20">
        <f t="shared" si="3"/>
        <v>1650</v>
      </c>
      <c r="S6" s="20">
        <f t="shared" si="3"/>
        <v>187665</v>
      </c>
      <c r="T6" s="20">
        <f t="shared" si="3"/>
        <v>86.05</v>
      </c>
      <c r="U6" s="20">
        <f t="shared" si="3"/>
        <v>2180.88</v>
      </c>
      <c r="V6" s="20">
        <f t="shared" si="3"/>
        <v>1873</v>
      </c>
      <c r="W6" s="20">
        <f t="shared" si="3"/>
        <v>0.52</v>
      </c>
      <c r="X6" s="20">
        <f t="shared" si="3"/>
        <v>3601.92</v>
      </c>
      <c r="Y6" s="21">
        <f>IF(Y7="",NA(),Y7)</f>
        <v>100.29</v>
      </c>
      <c r="Z6" s="21">
        <f t="shared" ref="Z6:AH6" si="4">IF(Z7="",NA(),Z7)</f>
        <v>100.44</v>
      </c>
      <c r="AA6" s="21">
        <f t="shared" si="4"/>
        <v>100.03</v>
      </c>
      <c r="AB6" s="21">
        <f t="shared" si="4"/>
        <v>100.87</v>
      </c>
      <c r="AC6" s="21">
        <f t="shared" si="4"/>
        <v>100.18</v>
      </c>
      <c r="AD6" s="21">
        <f t="shared" si="4"/>
        <v>106.37</v>
      </c>
      <c r="AE6" s="21">
        <f t="shared" si="4"/>
        <v>106.07</v>
      </c>
      <c r="AF6" s="21">
        <f t="shared" si="4"/>
        <v>105.5</v>
      </c>
      <c r="AG6" s="21">
        <f t="shared" si="4"/>
        <v>106.35</v>
      </c>
      <c r="AH6" s="21">
        <f t="shared" si="4"/>
        <v>106.62</v>
      </c>
      <c r="AI6" s="20" t="str">
        <f>IF(AI7="","",IF(AI7="-","【-】","【"&amp;SUBSTITUTE(TEXT(AI7,"#,##0.00"),"-","△")&amp;"】"))</f>
        <v>【104.30】</v>
      </c>
      <c r="AJ6" s="21">
        <f>IF(AJ7="",NA(),AJ7)</f>
        <v>30.06</v>
      </c>
      <c r="AK6" s="21">
        <f t="shared" ref="AK6:AS6" si="5">IF(AK7="",NA(),AK7)</f>
        <v>28.83</v>
      </c>
      <c r="AL6" s="21">
        <f t="shared" si="5"/>
        <v>29.11</v>
      </c>
      <c r="AM6" s="21">
        <f t="shared" si="5"/>
        <v>28.5</v>
      </c>
      <c r="AN6" s="21">
        <f t="shared" si="5"/>
        <v>28.24</v>
      </c>
      <c r="AO6" s="21">
        <f t="shared" si="5"/>
        <v>139.02000000000001</v>
      </c>
      <c r="AP6" s="21">
        <f t="shared" si="5"/>
        <v>132.04</v>
      </c>
      <c r="AQ6" s="21">
        <f t="shared" si="5"/>
        <v>145.43</v>
      </c>
      <c r="AR6" s="21">
        <f t="shared" si="5"/>
        <v>129.88999999999999</v>
      </c>
      <c r="AS6" s="21">
        <f t="shared" si="5"/>
        <v>107.99</v>
      </c>
      <c r="AT6" s="20" t="str">
        <f>IF(AT7="","",IF(AT7="-","【-】","【"&amp;SUBSTITUTE(TEXT(AT7,"#,##0.00"),"-","△")&amp;"】"))</f>
        <v>【102.74】</v>
      </c>
      <c r="AU6" s="21">
        <f>IF(AU7="",NA(),AU7)</f>
        <v>51.07</v>
      </c>
      <c r="AV6" s="21">
        <f t="shared" ref="AV6:BD6" si="6">IF(AV7="",NA(),AV7)</f>
        <v>58.41</v>
      </c>
      <c r="AW6" s="21">
        <f t="shared" si="6"/>
        <v>61.27</v>
      </c>
      <c r="AX6" s="21">
        <f t="shared" si="6"/>
        <v>64.209999999999994</v>
      </c>
      <c r="AY6" s="21">
        <f t="shared" si="6"/>
        <v>72.75</v>
      </c>
      <c r="AZ6" s="21">
        <f t="shared" si="6"/>
        <v>29.13</v>
      </c>
      <c r="BA6" s="21">
        <f t="shared" si="6"/>
        <v>35.69</v>
      </c>
      <c r="BB6" s="21">
        <f t="shared" si="6"/>
        <v>38.4</v>
      </c>
      <c r="BC6" s="21">
        <f t="shared" si="6"/>
        <v>44.04</v>
      </c>
      <c r="BD6" s="21">
        <f t="shared" si="6"/>
        <v>58.25</v>
      </c>
      <c r="BE6" s="20" t="str">
        <f>IF(BE7="","",IF(BE7="-","【-】","【"&amp;SUBSTITUTE(TEXT(BE7,"#,##0.00"),"-","△")&amp;"】"))</f>
        <v>【47.19】</v>
      </c>
      <c r="BF6" s="21">
        <f>IF(BF7="",NA(),BF7)</f>
        <v>476.2</v>
      </c>
      <c r="BG6" s="21">
        <f t="shared" ref="BG6:BO6" si="7">IF(BG7="",NA(),BG7)</f>
        <v>393.23</v>
      </c>
      <c r="BH6" s="21">
        <f t="shared" si="7"/>
        <v>310.3</v>
      </c>
      <c r="BI6" s="21">
        <f t="shared" si="7"/>
        <v>224.89</v>
      </c>
      <c r="BJ6" s="21">
        <f t="shared" si="7"/>
        <v>144.94999999999999</v>
      </c>
      <c r="BK6" s="21">
        <f t="shared" si="7"/>
        <v>867.83</v>
      </c>
      <c r="BL6" s="21">
        <f t="shared" si="7"/>
        <v>791.76</v>
      </c>
      <c r="BM6" s="21">
        <f t="shared" si="7"/>
        <v>900.82</v>
      </c>
      <c r="BN6" s="21">
        <f t="shared" si="7"/>
        <v>839.21</v>
      </c>
      <c r="BO6" s="21">
        <f t="shared" si="7"/>
        <v>791.46</v>
      </c>
      <c r="BP6" s="20" t="str">
        <f>IF(BP7="","",IF(BP7="-","【-】","【"&amp;SUBSTITUTE(TEXT(BP7,"#,##0.00"),"-","△")&amp;"】"))</f>
        <v>【798.10】</v>
      </c>
      <c r="BQ6" s="21">
        <f>IF(BQ7="",NA(),BQ7)</f>
        <v>69.73</v>
      </c>
      <c r="BR6" s="21">
        <f t="shared" ref="BR6:BZ6" si="8">IF(BR7="",NA(),BR7)</f>
        <v>66.989999999999995</v>
      </c>
      <c r="BS6" s="21">
        <f t="shared" si="8"/>
        <v>69.89</v>
      </c>
      <c r="BT6" s="21">
        <f t="shared" si="8"/>
        <v>61.9</v>
      </c>
      <c r="BU6" s="21">
        <f t="shared" si="8"/>
        <v>63.68</v>
      </c>
      <c r="BV6" s="21">
        <f t="shared" si="8"/>
        <v>57.08</v>
      </c>
      <c r="BW6" s="21">
        <f t="shared" si="8"/>
        <v>56.26</v>
      </c>
      <c r="BX6" s="21">
        <f t="shared" si="8"/>
        <v>52.94</v>
      </c>
      <c r="BY6" s="21">
        <f t="shared" si="8"/>
        <v>52.05</v>
      </c>
      <c r="BZ6" s="21">
        <f t="shared" si="8"/>
        <v>47.96</v>
      </c>
      <c r="CA6" s="20" t="str">
        <f>IF(CA7="","",IF(CA7="-","【-】","【"&amp;SUBSTITUTE(TEXT(CA7,"#,##0.00"),"-","△")&amp;"】"))</f>
        <v>【54.51】</v>
      </c>
      <c r="CB6" s="21">
        <f>IF(CB7="",NA(),CB7)</f>
        <v>149.57</v>
      </c>
      <c r="CC6" s="21">
        <f t="shared" ref="CC6:CK6" si="9">IF(CC7="",NA(),CC7)</f>
        <v>155.55000000000001</v>
      </c>
      <c r="CD6" s="21">
        <f t="shared" si="9"/>
        <v>149.46</v>
      </c>
      <c r="CE6" s="21">
        <f t="shared" si="9"/>
        <v>166.54</v>
      </c>
      <c r="CF6" s="21">
        <f t="shared" si="9"/>
        <v>161.43</v>
      </c>
      <c r="CG6" s="21">
        <f t="shared" si="9"/>
        <v>274.99</v>
      </c>
      <c r="CH6" s="21">
        <f t="shared" si="9"/>
        <v>282.08999999999997</v>
      </c>
      <c r="CI6" s="21">
        <f t="shared" si="9"/>
        <v>303.27999999999997</v>
      </c>
      <c r="CJ6" s="21">
        <f t="shared" si="9"/>
        <v>301.86</v>
      </c>
      <c r="CK6" s="21">
        <f t="shared" si="9"/>
        <v>325.85000000000002</v>
      </c>
      <c r="CL6" s="20" t="str">
        <f>IF(CL7="","",IF(CL7="-","【-】","【"&amp;SUBSTITUTE(TEXT(CL7,"#,##0.00"),"-","△")&amp;"】"))</f>
        <v>【286.33】</v>
      </c>
      <c r="CM6" s="21">
        <f>IF(CM7="",NA(),CM7)</f>
        <v>85.42</v>
      </c>
      <c r="CN6" s="21">
        <f t="shared" ref="CN6:CV6" si="10">IF(CN7="",NA(),CN7)</f>
        <v>84.58</v>
      </c>
      <c r="CO6" s="21">
        <f t="shared" si="10"/>
        <v>82.36</v>
      </c>
      <c r="CP6" s="21">
        <f t="shared" si="10"/>
        <v>81.81</v>
      </c>
      <c r="CQ6" s="21">
        <f t="shared" si="10"/>
        <v>77.36</v>
      </c>
      <c r="CR6" s="21">
        <f t="shared" si="10"/>
        <v>54.83</v>
      </c>
      <c r="CS6" s="21">
        <f t="shared" si="10"/>
        <v>66.53</v>
      </c>
      <c r="CT6" s="21">
        <f t="shared" si="10"/>
        <v>52.35</v>
      </c>
      <c r="CU6" s="21">
        <f t="shared" si="10"/>
        <v>46.25</v>
      </c>
      <c r="CV6" s="21">
        <f t="shared" si="10"/>
        <v>45.32</v>
      </c>
      <c r="CW6" s="20" t="str">
        <f>IF(CW7="","",IF(CW7="-","【-】","【"&amp;SUBSTITUTE(TEXT(CW7,"#,##0.00"),"-","△")&amp;"】"))</f>
        <v>【49.92】</v>
      </c>
      <c r="CX6" s="21">
        <f>IF(CX7="",NA(),CX7)</f>
        <v>99.18</v>
      </c>
      <c r="CY6" s="21">
        <f t="shared" ref="CY6:DG6" si="11">IF(CY7="",NA(),CY7)</f>
        <v>99.15</v>
      </c>
      <c r="CZ6" s="21">
        <f t="shared" si="11"/>
        <v>99.15</v>
      </c>
      <c r="DA6" s="21">
        <f t="shared" si="11"/>
        <v>99.16</v>
      </c>
      <c r="DB6" s="21">
        <f t="shared" si="11"/>
        <v>99.15</v>
      </c>
      <c r="DC6" s="21">
        <f t="shared" si="11"/>
        <v>84.7</v>
      </c>
      <c r="DD6" s="21">
        <f t="shared" si="11"/>
        <v>84.67</v>
      </c>
      <c r="DE6" s="21">
        <f t="shared" si="11"/>
        <v>84.39</v>
      </c>
      <c r="DF6" s="21">
        <f t="shared" si="11"/>
        <v>83.96</v>
      </c>
      <c r="DG6" s="21">
        <f t="shared" si="11"/>
        <v>83.54</v>
      </c>
      <c r="DH6" s="20" t="str">
        <f>IF(DH7="","",IF(DH7="-","【-】","【"&amp;SUBSTITUTE(TEXT(DH7,"#,##0.00"),"-","△")&amp;"】"))</f>
        <v>【87.80】</v>
      </c>
      <c r="DI6" s="21">
        <f>IF(DI7="",NA(),DI7)</f>
        <v>9.2799999999999994</v>
      </c>
      <c r="DJ6" s="21">
        <f t="shared" ref="DJ6:DR6" si="12">IF(DJ7="",NA(),DJ7)</f>
        <v>12.14</v>
      </c>
      <c r="DK6" s="21">
        <f t="shared" si="12"/>
        <v>14.98</v>
      </c>
      <c r="DL6" s="21">
        <f t="shared" si="12"/>
        <v>17.829999999999998</v>
      </c>
      <c r="DM6" s="21">
        <f t="shared" si="12"/>
        <v>20.58</v>
      </c>
      <c r="DN6" s="21">
        <f t="shared" si="12"/>
        <v>20.34</v>
      </c>
      <c r="DO6" s="21">
        <f t="shared" si="12"/>
        <v>21.85</v>
      </c>
      <c r="DP6" s="21">
        <f t="shared" si="12"/>
        <v>25.19</v>
      </c>
      <c r="DQ6" s="21">
        <f t="shared" si="12"/>
        <v>25.46</v>
      </c>
      <c r="DR6" s="21">
        <f t="shared" si="12"/>
        <v>24.53</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0.19</v>
      </c>
      <c r="EC6" s="20">
        <f t="shared" si="13"/>
        <v>0</v>
      </c>
      <c r="ED6" s="20" t="str">
        <f>IF(ED7="","",IF(ED7="-","【-】","【"&amp;SUBSTITUTE(TEXT(ED7,"#,##0.00"),"-","△")&amp;"】"))</f>
        <v>【0.03】</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0.03</v>
      </c>
      <c r="EM6" s="21">
        <f t="shared" si="14"/>
        <v>0.03</v>
      </c>
      <c r="EN6" s="21">
        <f t="shared" si="14"/>
        <v>0.03</v>
      </c>
      <c r="EO6" s="20" t="str">
        <f>IF(EO7="","",IF(EO7="-","【-】","【"&amp;SUBSTITUTE(TEXT(EO7,"#,##0.00"),"-","△")&amp;"】"))</f>
        <v>【0.02】</v>
      </c>
    </row>
    <row r="7" spans="1:148" s="22" customFormat="1" x14ac:dyDescent="0.2">
      <c r="A7" s="14"/>
      <c r="B7" s="23">
        <v>2024</v>
      </c>
      <c r="C7" s="23">
        <v>232122</v>
      </c>
      <c r="D7" s="23">
        <v>46</v>
      </c>
      <c r="E7" s="23">
        <v>17</v>
      </c>
      <c r="F7" s="23">
        <v>5</v>
      </c>
      <c r="G7" s="23">
        <v>0</v>
      </c>
      <c r="H7" s="23" t="s">
        <v>95</v>
      </c>
      <c r="I7" s="23" t="s">
        <v>96</v>
      </c>
      <c r="J7" s="23" t="s">
        <v>97</v>
      </c>
      <c r="K7" s="23" t="s">
        <v>98</v>
      </c>
      <c r="L7" s="23" t="s">
        <v>99</v>
      </c>
      <c r="M7" s="23" t="s">
        <v>100</v>
      </c>
      <c r="N7" s="24" t="s">
        <v>101</v>
      </c>
      <c r="O7" s="24">
        <v>94.38</v>
      </c>
      <c r="P7" s="24">
        <v>1</v>
      </c>
      <c r="Q7" s="24">
        <v>99.16</v>
      </c>
      <c r="R7" s="24">
        <v>1650</v>
      </c>
      <c r="S7" s="24">
        <v>187665</v>
      </c>
      <c r="T7" s="24">
        <v>86.05</v>
      </c>
      <c r="U7" s="24">
        <v>2180.88</v>
      </c>
      <c r="V7" s="24">
        <v>1873</v>
      </c>
      <c r="W7" s="24">
        <v>0.52</v>
      </c>
      <c r="X7" s="24">
        <v>3601.92</v>
      </c>
      <c r="Y7" s="24">
        <v>100.29</v>
      </c>
      <c r="Z7" s="24">
        <v>100.44</v>
      </c>
      <c r="AA7" s="24">
        <v>100.03</v>
      </c>
      <c r="AB7" s="24">
        <v>100.87</v>
      </c>
      <c r="AC7" s="24">
        <v>100.18</v>
      </c>
      <c r="AD7" s="24">
        <v>106.37</v>
      </c>
      <c r="AE7" s="24">
        <v>106.07</v>
      </c>
      <c r="AF7" s="24">
        <v>105.5</v>
      </c>
      <c r="AG7" s="24">
        <v>106.35</v>
      </c>
      <c r="AH7" s="24">
        <v>106.62</v>
      </c>
      <c r="AI7" s="24">
        <v>104.3</v>
      </c>
      <c r="AJ7" s="24">
        <v>30.06</v>
      </c>
      <c r="AK7" s="24">
        <v>28.83</v>
      </c>
      <c r="AL7" s="24">
        <v>29.11</v>
      </c>
      <c r="AM7" s="24">
        <v>28.5</v>
      </c>
      <c r="AN7" s="24">
        <v>28.24</v>
      </c>
      <c r="AO7" s="24">
        <v>139.02000000000001</v>
      </c>
      <c r="AP7" s="24">
        <v>132.04</v>
      </c>
      <c r="AQ7" s="24">
        <v>145.43</v>
      </c>
      <c r="AR7" s="24">
        <v>129.88999999999999</v>
      </c>
      <c r="AS7" s="24">
        <v>107.99</v>
      </c>
      <c r="AT7" s="24">
        <v>102.74</v>
      </c>
      <c r="AU7" s="24">
        <v>51.07</v>
      </c>
      <c r="AV7" s="24">
        <v>58.41</v>
      </c>
      <c r="AW7" s="24">
        <v>61.27</v>
      </c>
      <c r="AX7" s="24">
        <v>64.209999999999994</v>
      </c>
      <c r="AY7" s="24">
        <v>72.75</v>
      </c>
      <c r="AZ7" s="24">
        <v>29.13</v>
      </c>
      <c r="BA7" s="24">
        <v>35.69</v>
      </c>
      <c r="BB7" s="24">
        <v>38.4</v>
      </c>
      <c r="BC7" s="24">
        <v>44.04</v>
      </c>
      <c r="BD7" s="24">
        <v>58.25</v>
      </c>
      <c r="BE7" s="24">
        <v>47.19</v>
      </c>
      <c r="BF7" s="24">
        <v>476.2</v>
      </c>
      <c r="BG7" s="24">
        <v>393.23</v>
      </c>
      <c r="BH7" s="24">
        <v>310.3</v>
      </c>
      <c r="BI7" s="24">
        <v>224.89</v>
      </c>
      <c r="BJ7" s="24">
        <v>144.94999999999999</v>
      </c>
      <c r="BK7" s="24">
        <v>867.83</v>
      </c>
      <c r="BL7" s="24">
        <v>791.76</v>
      </c>
      <c r="BM7" s="24">
        <v>900.82</v>
      </c>
      <c r="BN7" s="24">
        <v>839.21</v>
      </c>
      <c r="BO7" s="24">
        <v>791.46</v>
      </c>
      <c r="BP7" s="24">
        <v>798.1</v>
      </c>
      <c r="BQ7" s="24">
        <v>69.73</v>
      </c>
      <c r="BR7" s="24">
        <v>66.989999999999995</v>
      </c>
      <c r="BS7" s="24">
        <v>69.89</v>
      </c>
      <c r="BT7" s="24">
        <v>61.9</v>
      </c>
      <c r="BU7" s="24">
        <v>63.68</v>
      </c>
      <c r="BV7" s="24">
        <v>57.08</v>
      </c>
      <c r="BW7" s="24">
        <v>56.26</v>
      </c>
      <c r="BX7" s="24">
        <v>52.94</v>
      </c>
      <c r="BY7" s="24">
        <v>52.05</v>
      </c>
      <c r="BZ7" s="24">
        <v>47.96</v>
      </c>
      <c r="CA7" s="24">
        <v>54.51</v>
      </c>
      <c r="CB7" s="24">
        <v>149.57</v>
      </c>
      <c r="CC7" s="24">
        <v>155.55000000000001</v>
      </c>
      <c r="CD7" s="24">
        <v>149.46</v>
      </c>
      <c r="CE7" s="24">
        <v>166.54</v>
      </c>
      <c r="CF7" s="24">
        <v>161.43</v>
      </c>
      <c r="CG7" s="24">
        <v>274.99</v>
      </c>
      <c r="CH7" s="24">
        <v>282.08999999999997</v>
      </c>
      <c r="CI7" s="24">
        <v>303.27999999999997</v>
      </c>
      <c r="CJ7" s="24">
        <v>301.86</v>
      </c>
      <c r="CK7" s="24">
        <v>325.85000000000002</v>
      </c>
      <c r="CL7" s="24">
        <v>286.33</v>
      </c>
      <c r="CM7" s="24">
        <v>85.42</v>
      </c>
      <c r="CN7" s="24">
        <v>84.58</v>
      </c>
      <c r="CO7" s="24">
        <v>82.36</v>
      </c>
      <c r="CP7" s="24">
        <v>81.81</v>
      </c>
      <c r="CQ7" s="24">
        <v>77.36</v>
      </c>
      <c r="CR7" s="24">
        <v>54.83</v>
      </c>
      <c r="CS7" s="24">
        <v>66.53</v>
      </c>
      <c r="CT7" s="24">
        <v>52.35</v>
      </c>
      <c r="CU7" s="24">
        <v>46.25</v>
      </c>
      <c r="CV7" s="24">
        <v>45.32</v>
      </c>
      <c r="CW7" s="24">
        <v>49.92</v>
      </c>
      <c r="CX7" s="24">
        <v>99.18</v>
      </c>
      <c r="CY7" s="24">
        <v>99.15</v>
      </c>
      <c r="CZ7" s="24">
        <v>99.15</v>
      </c>
      <c r="DA7" s="24">
        <v>99.16</v>
      </c>
      <c r="DB7" s="24">
        <v>99.15</v>
      </c>
      <c r="DC7" s="24">
        <v>84.7</v>
      </c>
      <c r="DD7" s="24">
        <v>84.67</v>
      </c>
      <c r="DE7" s="24">
        <v>84.39</v>
      </c>
      <c r="DF7" s="24">
        <v>83.96</v>
      </c>
      <c r="DG7" s="24">
        <v>83.54</v>
      </c>
      <c r="DH7" s="24">
        <v>87.8</v>
      </c>
      <c r="DI7" s="24">
        <v>9.2799999999999994</v>
      </c>
      <c r="DJ7" s="24">
        <v>12.14</v>
      </c>
      <c r="DK7" s="24">
        <v>14.98</v>
      </c>
      <c r="DL7" s="24">
        <v>17.829999999999998</v>
      </c>
      <c r="DM7" s="24">
        <v>20.58</v>
      </c>
      <c r="DN7" s="24">
        <v>20.34</v>
      </c>
      <c r="DO7" s="24">
        <v>21.85</v>
      </c>
      <c r="DP7" s="24">
        <v>25.19</v>
      </c>
      <c r="DQ7" s="24">
        <v>25.46</v>
      </c>
      <c r="DR7" s="24">
        <v>24.53</v>
      </c>
      <c r="DS7" s="24">
        <v>28.46</v>
      </c>
      <c r="DT7" s="24">
        <v>0</v>
      </c>
      <c r="DU7" s="24">
        <v>0</v>
      </c>
      <c r="DV7" s="24">
        <v>0</v>
      </c>
      <c r="DW7" s="24">
        <v>0</v>
      </c>
      <c r="DX7" s="24">
        <v>0</v>
      </c>
      <c r="DY7" s="24">
        <v>0</v>
      </c>
      <c r="DZ7" s="24">
        <v>0</v>
      </c>
      <c r="EA7" s="24">
        <v>0</v>
      </c>
      <c r="EB7" s="24">
        <v>0.19</v>
      </c>
      <c r="EC7" s="24">
        <v>0</v>
      </c>
      <c r="ED7" s="24">
        <v>0.03</v>
      </c>
      <c r="EE7" s="24">
        <v>0</v>
      </c>
      <c r="EF7" s="24">
        <v>0</v>
      </c>
      <c r="EG7" s="24">
        <v>0</v>
      </c>
      <c r="EH7" s="24">
        <v>0</v>
      </c>
      <c r="EI7" s="24">
        <v>0</v>
      </c>
      <c r="EJ7" s="24">
        <v>0.25</v>
      </c>
      <c r="EK7" s="24">
        <v>0.05</v>
      </c>
      <c r="EL7" s="24">
        <v>0.03</v>
      </c>
      <c r="EM7" s="24">
        <v>0.03</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110</v>
      </c>
      <c r="D13" t="s">
        <v>109</v>
      </c>
      <c r="E13" t="s">
        <v>109</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2026-02-17T01:06:06Z</cp:lastPrinted>
  <dcterms:created xsi:type="dcterms:W3CDTF">2025-12-23T06:20:54Z</dcterms:created>
  <dcterms:modified xsi:type="dcterms:W3CDTF">2026-02-17T01:53:53Z</dcterms:modified>
  <cp:category/>
</cp:coreProperties>
</file>