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FAC6F90A-F412-4984-A6D5-1D94195D8CA5}" xr6:coauthVersionLast="47" xr6:coauthVersionMax="47" xr10:uidLastSave="{00000000-0000-0000-0000-000000000000}"/>
  <workbookProtection workbookAlgorithmName="SHA-512" workbookHashValue="XnVL++atU5WoFEX/6Bfcr/za5NuGmGDoSBiPgU8M5VzSU8oA222cqFiULLZjsxGfc3SwrPAlRCqgqbjfLr8ZyA==" workbookSaltValue="nQCUvYoWGn/ImLAubVVzc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P10" i="4"/>
  <c r="AT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<sst xmlns="http://schemas.openxmlformats.org/spreadsheetml/2006/main" count="231" uniqueCount="117">
  <si>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</si>
  <si>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</si>
  <si>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</si>
  <si>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</si>
  <si>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</si>
  <si>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</si>
  <si>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</si>
  <si>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</si>
  <si>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</si>
  <si>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</si>
  <si>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</si>
  <si>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</si>
  <si>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</si>
  <si>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</si>
  <si>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</si>
  <si>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</si>
  <si>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</si>
  <si>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</si>
  <si>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</si>
  <si>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</si>
  <si>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</si>
  <si>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</si>
  <si>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</si>
  <si>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</si>
  <si>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</si>
  <si>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</si>
  <si>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</si>
  <si>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</si>
  <si>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</si>
  <si>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</si>
  <si>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</si>
  <si>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</si>
  <si>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</si>
  <si>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</si>
  <si>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</si>
  <si>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</si>
  <si>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</si>
  <si>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</si>
  <si>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</si>
  <si>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</si>
  <si>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</si>
  <si>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</si>
  <si>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</si>
  <si>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</si>
  <si>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</si>
  <si>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</si>
  <si>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</si>
  <si>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</si>
  <si>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</si>
  <si>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</si>
  <si>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</si>
  <si>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</si>
  <si>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</si>
  <si>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</si>
  <si>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</si>
  <si>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</si>
  <si>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</si>
  <si>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</si>
  <si>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</si>
  <si>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</si>
  <si>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</si>
  <si>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</si>
  <si>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</si>
  <si>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</si>
  <si>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</si>
  <si>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</si>
  <si>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</si>
  <si>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</si>
  <si>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</si>
  <si>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</si>
  <si>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</si>
  <si>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</si>
  <si>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</si>
  <si>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</si>
  <si>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</si>
  <si>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</si>
  <si>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</si>
  <si>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</si>
  <si>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</si>
  <si>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</si>
  <si>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</si>
  <si>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</si>
  <si>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</si>
  <si>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</si>
  <si>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</si>
  <si>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</si>
  <si>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</si>
  <si>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</si>
  <si>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</si>
  <si>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</si>
  <si>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</si>
  <si>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</si>
  <si>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</si>
  <si>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</si>
  <si>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</si>
  <si>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</si>
  <si>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西尾市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</si>
  <si>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</si>
  <si>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</si>
  <si>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</si>
  <si>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</si>
  <si>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</si>
  <si>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</si>
  <si>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</si>
  <si>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</si>
  <si>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</si>
  <si>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</si>
  <si>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</si>
  <si>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</si>
  <si>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</si>
  <si>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</si>
  <si>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</si>
  <si>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</si>
  <si>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</si>
  <si>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①有形固定資産減価償却率は年々増加しているが、今年度が法適用５年度目であり、減価償却累計額が少ないため低い率となっていると考えられます。
②管渠老朽化率は、農業集落排水事業は平成４年度に供用開始しており、事業開始から50年が経過していないため計上されていません。
③管渠改善率は、漏水が疑われる箇所を中心に管更生工事を行った結果、類似団体平均を上回りました。</t>
    <rPh sb="162" eb="164">
      <t>ケッカ</t>
    </rPh>
    <rPh sb="165" eb="171">
      <t>ルイジダンタイヘイキン</t>
    </rPh>
    <rPh sb="172" eb="174">
      <t>ウワマワ</t>
    </rPh>
    <phoneticPr fontId="4"/>
  </si>
  <si>
    <t>①経常収支比率は100％を若干上回っていますが、これは営業外収益に計上している赤字補てんの基準外繰入金について、決算時に当年度純利益がわずかとなるように精算しているためです。
②累積欠損金比率は発生していないため０％ですが、これは一般会計からの基準外繰入金が多額であることが要因として考えられるので、使用料体系の改定などにより、さらなる経営改善が必要です。
③流動比率は令和４年度以前と比べて改善傾向が見られるものの、企業債残高が多く償還のための負債が多く計上されているため、いまだ低水準となっています。また、基準外繰入金について決算時に当年度純利益がわずかとなるように精算しているため、余剰資金があまり増えないことも要因として考えられます。
④企業債残高対事業規模比率は営業収益の減少に起因して、前年度から増加しました。なお、整備が完了し新規整備のための新たな企業債の発行はないため、今後は減少していくと考えられます。
⑤経費回収率については、物価高騰に伴い維持管理費が増加したことにより、前年度と比較して減少しました。また、収益が減少傾向のため、使用料の適正化等さらなる経営改善が必要です。
⑥汚水処理原価は汚水処理費の増加及び有収水量の減少によって増加しました。今後は、処理区域内人口の減少に伴う有収水量の減少傾向が続くと考えられるので、さらなる経営改善が必要です。
⑦施設利用率は平均処理水量が増加したことにより利用率は改善されました。毎年、不明水量の増減に起因して変動すると考えられるので、処理水量と有収水量の差が著しい地区において、引き続き不明水対策工事を行っているものの、直ちに数値に反映するまでには至っていない状況です。
⑧水洗化率については処理区域内人口が減少している中、計画処理人口に達した地区において、受入数の見直しを行い新規受付を行った結果、水洗化率が向上傾向となっています。</t>
    <rPh sb="15" eb="16">
      <t>ウエ</t>
    </rPh>
    <rPh sb="201" eb="202">
      <t>ミ</t>
    </rPh>
    <rPh sb="241" eb="244">
      <t>テイスイジュン</t>
    </rPh>
    <rPh sb="269" eb="275">
      <t>トウネンドジュンリエキ</t>
    </rPh>
    <rPh sb="336" eb="340">
      <t>エイギョウシュウエキ</t>
    </rPh>
    <rPh sb="341" eb="343">
      <t>ゲンショウ</t>
    </rPh>
    <rPh sb="344" eb="346">
      <t>キイン</t>
    </rPh>
    <rPh sb="349" eb="352">
      <t>ゼンネンド</t>
    </rPh>
    <rPh sb="354" eb="356">
      <t>ゾウカ</t>
    </rPh>
    <rPh sb="423" eb="427">
      <t>ブッカコウトウ</t>
    </rPh>
    <rPh sb="428" eb="429">
      <t>トモナ</t>
    </rPh>
    <rPh sb="430" eb="435">
      <t>イジカンリヒ</t>
    </rPh>
    <rPh sb="436" eb="438">
      <t>ゾウカ</t>
    </rPh>
    <rPh sb="446" eb="449">
      <t>ゼンネンド</t>
    </rPh>
    <rPh sb="450" eb="452">
      <t>ヒカク</t>
    </rPh>
    <rPh sb="454" eb="456">
      <t>ゲンショウ</t>
    </rPh>
    <rPh sb="467" eb="471">
      <t>ゲンショウケイコウ</t>
    </rPh>
    <rPh sb="482" eb="483">
      <t>トウ</t>
    </rPh>
    <rPh sb="506" eb="511">
      <t>オスイショリヒ</t>
    </rPh>
    <rPh sb="512" eb="514">
      <t>ゾウカ</t>
    </rPh>
    <rPh sb="514" eb="515">
      <t>オヨ</t>
    </rPh>
    <rPh sb="521" eb="523">
      <t>ゲンショウ</t>
    </rPh>
    <rPh sb="527" eb="529">
      <t>ゾウカ</t>
    </rPh>
    <rPh sb="594" eb="600">
      <t>ヘイキンショリスイリョウ</t>
    </rPh>
    <rPh sb="601" eb="603">
      <t>ゾウカ</t>
    </rPh>
    <rPh sb="610" eb="613">
      <t>リヨウリツ</t>
    </rPh>
    <rPh sb="614" eb="616">
      <t>カイゼン</t>
    </rPh>
    <phoneticPr fontId="4"/>
  </si>
  <si>
    <t>西尾市の農業集落排水事業は、平成25年度をもって建設事業を完了し、現在は、当該施設の適正な維持管理とともに、これまでの建設事業に係る企業債の元利金償還が主な事業となっています。
これまで、高利の企業債について、繰上償還及び低利への借換を行うなど、経営改善に努めてきたものの、事業費に見合う使用料収入が確保されておらず、老朽化した管渠及び施設の大量更新期の到来や人口減少に伴う使用料収入の減少などにより、経営環境は厳しさを増すことが予想されます。
こうした中、市民や学識経験者で構成する西尾市上下水道事業審議会からの答申に沿った区域の整備や令和２年と令和４年に段階的な使用料改定を実施しました。また、将来にわたって下水道事業を持続的かつ安定的に経営することを目的として、令和２年４月に経営戦略を策定・公表しており、策定５年目の令和６年度に計画の達成状況を評価し改定を行ったところです。
今後も定期的な検証による使用料体系の適正化やストックマネジメントの推進にも注力し、さらなる経営の改善に努めていきます。</t>
    <rPh sb="371" eb="373">
      <t>タッセイ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</si>
</sst>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0.33</c:v>
                </c:pt>
                <c:pt idx="3" formatCode="#,##0.00;&quot;△&quot;#,##0.00;&quot;-&quot;">
                  <c:v>0.08</c:v>
                </c:pt>
                <c:pt idx="4" formatCode="#,##0.00;&quot;△&quot;#,##0.00;&quot;-&quot;">
                  <c:v>0.08</c:v>
                </c:pt>
              </c:numCache>
            </c:numRef>
          </c:val>
          <c:extLst>
            <c:ext xmlns:c16="http://schemas.microsoft.com/office/drawing/2014/chart" uri="{C3380CC4-5D6E-409C-BE32-E72D297353CC}">
              <c16:uniqueId val="{00000000-93E4-4493-A723-77107F6434A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0.01</c:v>
                </c:pt>
                <c:pt idx="3">
                  <c:v>0.02</c:v>
                </c:pt>
                <c:pt idx="4">
                  <c:v>0.02</c:v>
                </c:pt>
              </c:numCache>
            </c:numRef>
          </c:val>
          <c:smooth val="0"/>
          <c:extLst>
            <c:ext xmlns:c16="http://schemas.microsoft.com/office/drawing/2014/chart" uri="{C3380CC4-5D6E-409C-BE32-E72D297353CC}">
              <c16:uniqueId val="{00000001-93E4-4493-A723-77107F6434A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75.11</c:v>
                </c:pt>
                <c:pt idx="1">
                  <c:v>75.47</c:v>
                </c:pt>
                <c:pt idx="2">
                  <c:v>73.52</c:v>
                </c:pt>
                <c:pt idx="3">
                  <c:v>72.09</c:v>
                </c:pt>
                <c:pt idx="4">
                  <c:v>74.83</c:v>
                </c:pt>
              </c:numCache>
            </c:numRef>
          </c:val>
          <c:extLst>
            <c:ext xmlns:c16="http://schemas.microsoft.com/office/drawing/2014/chart" uri="{C3380CC4-5D6E-409C-BE32-E72D297353CC}">
              <c16:uniqueId val="{00000000-EFA7-4D8D-846B-D3A69A73D9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52.9</c:v>
                </c:pt>
                <c:pt idx="3">
                  <c:v>52.63</c:v>
                </c:pt>
                <c:pt idx="4">
                  <c:v>52.34</c:v>
                </c:pt>
              </c:numCache>
            </c:numRef>
          </c:val>
          <c:smooth val="0"/>
          <c:extLst>
            <c:ext xmlns:c16="http://schemas.microsoft.com/office/drawing/2014/chart" uri="{C3380CC4-5D6E-409C-BE32-E72D297353CC}">
              <c16:uniqueId val="{00000001-EFA7-4D8D-846B-D3A69A73D9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97.38</c:v>
                </c:pt>
                <c:pt idx="1">
                  <c:v>98.01</c:v>
                </c:pt>
                <c:pt idx="2">
                  <c:v>98.09</c:v>
                </c:pt>
                <c:pt idx="3">
                  <c:v>98.09</c:v>
                </c:pt>
                <c:pt idx="4">
                  <c:v>98.28</c:v>
                </c:pt>
              </c:numCache>
            </c:numRef>
          </c:val>
          <c:extLst>
            <c:ext xmlns:c16="http://schemas.microsoft.com/office/drawing/2014/chart" uri="{C3380CC4-5D6E-409C-BE32-E72D297353CC}">
              <c16:uniqueId val="{00000000-D268-4444-AFAB-0004D569AA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90.3</c:v>
                </c:pt>
                <c:pt idx="3">
                  <c:v>90.32</c:v>
                </c:pt>
                <c:pt idx="4">
                  <c:v>90.05</c:v>
                </c:pt>
              </c:numCache>
            </c:numRef>
          </c:val>
          <c:smooth val="0"/>
          <c:extLst>
            <c:ext xmlns:c16="http://schemas.microsoft.com/office/drawing/2014/chart" uri="{C3380CC4-5D6E-409C-BE32-E72D297353CC}">
              <c16:uniqueId val="{00000001-D268-4444-AFAB-0004D569AA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100.84</c:v>
                </c:pt>
                <c:pt idx="1">
                  <c:v>100</c:v>
                </c:pt>
                <c:pt idx="2">
                  <c:v>100.02</c:v>
                </c:pt>
                <c:pt idx="3">
                  <c:v>99.95</c:v>
                </c:pt>
                <c:pt idx="4">
                  <c:v>100.02</c:v>
                </c:pt>
              </c:numCache>
            </c:numRef>
          </c:val>
          <c:extLst>
            <c:ext xmlns:c16="http://schemas.microsoft.com/office/drawing/2014/chart" uri="{C3380CC4-5D6E-409C-BE32-E72D297353CC}">
              <c16:uniqueId val="{00000000-479C-4D21-B694-362FB3F40F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101.91</c:v>
                </c:pt>
                <c:pt idx="3">
                  <c:v>103.07</c:v>
                </c:pt>
                <c:pt idx="4">
                  <c:v>103.04</c:v>
                </c:pt>
              </c:numCache>
            </c:numRef>
          </c:val>
          <c:smooth val="0"/>
          <c:extLst>
            <c:ext xmlns:c16="http://schemas.microsoft.com/office/drawing/2014/chart" uri="{C3380CC4-5D6E-409C-BE32-E72D297353CC}">
              <c16:uniqueId val="{00000001-479C-4D21-B694-362FB3F40F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3.95</c:v>
                </c:pt>
                <c:pt idx="1">
                  <c:v>7.67</c:v>
                </c:pt>
                <c:pt idx="2">
                  <c:v>11.05</c:v>
                </c:pt>
                <c:pt idx="3">
                  <c:v>14.25</c:v>
                </c:pt>
                <c:pt idx="4">
                  <c:v>17.399999999999999</c:v>
                </c:pt>
              </c:numCache>
            </c:numRef>
          </c:val>
          <c:extLst>
            <c:ext xmlns:c16="http://schemas.microsoft.com/office/drawing/2014/chart" uri="{C3380CC4-5D6E-409C-BE32-E72D297353CC}">
              <c16:uniqueId val="{00000000-E399-464D-A259-88DCA1C112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28.79</c:v>
                </c:pt>
                <c:pt idx="3">
                  <c:v>30.5</c:v>
                </c:pt>
                <c:pt idx="4">
                  <c:v>30.49</c:v>
                </c:pt>
              </c:numCache>
            </c:numRef>
          </c:val>
          <c:smooth val="0"/>
          <c:extLst>
            <c:ext xmlns:c16="http://schemas.microsoft.com/office/drawing/2014/chart" uri="{C3380CC4-5D6E-409C-BE32-E72D297353CC}">
              <c16:uniqueId val="{00000001-E399-464D-A259-88DCA1C112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B6-40DC-93E4-651F4274AE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6B6-40DC-93E4-651F4274AE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0C-43E0-9A27-8F8B515842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124.8</c:v>
                </c:pt>
                <c:pt idx="3">
                  <c:v>120.64</c:v>
                </c:pt>
                <c:pt idx="4">
                  <c:v>100.31</c:v>
                </c:pt>
              </c:numCache>
            </c:numRef>
          </c:val>
          <c:smooth val="0"/>
          <c:extLst>
            <c:ext xmlns:c16="http://schemas.microsoft.com/office/drawing/2014/chart" uri="{C3380CC4-5D6E-409C-BE32-E72D297353CC}">
              <c16:uniqueId val="{00000001-B90C-43E0-9A27-8F8B515842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29.01</c:v>
                </c:pt>
                <c:pt idx="1">
                  <c:v>33.200000000000003</c:v>
                </c:pt>
                <c:pt idx="2">
                  <c:v>35.46</c:v>
                </c:pt>
                <c:pt idx="3">
                  <c:v>45.3</c:v>
                </c:pt>
                <c:pt idx="4">
                  <c:v>44.07</c:v>
                </c:pt>
              </c:numCache>
            </c:numRef>
          </c:val>
          <c:extLst>
            <c:ext xmlns:c16="http://schemas.microsoft.com/office/drawing/2014/chart" uri="{C3380CC4-5D6E-409C-BE32-E72D297353CC}">
              <c16:uniqueId val="{00000000-8BF9-4CE5-A871-00BE8FAC42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35.42</c:v>
                </c:pt>
                <c:pt idx="3">
                  <c:v>39.82</c:v>
                </c:pt>
                <c:pt idx="4">
                  <c:v>41.03</c:v>
                </c:pt>
              </c:numCache>
            </c:numRef>
          </c:val>
          <c:smooth val="0"/>
          <c:extLst>
            <c:ext xmlns:c16="http://schemas.microsoft.com/office/drawing/2014/chart" uri="{C3380CC4-5D6E-409C-BE32-E72D297353CC}">
              <c16:uniqueId val="{00000001-8BF9-4CE5-A871-00BE8FAC42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806.88</c:v>
                </c:pt>
                <c:pt idx="1">
                  <c:v>814.4</c:v>
                </c:pt>
                <c:pt idx="2">
                  <c:v>772.23</c:v>
                </c:pt>
                <c:pt idx="3">
                  <c:v>702.54</c:v>
                </c:pt>
                <c:pt idx="4">
                  <c:v>712.99</c:v>
                </c:pt>
              </c:numCache>
            </c:numRef>
          </c:val>
          <c:extLst>
            <c:ext xmlns:c16="http://schemas.microsoft.com/office/drawing/2014/chart" uri="{C3380CC4-5D6E-409C-BE32-E72D297353CC}">
              <c16:uniqueId val="{00000000-18A5-495C-9001-03148C3327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718.49</c:v>
                </c:pt>
                <c:pt idx="3">
                  <c:v>743.31</c:v>
                </c:pt>
                <c:pt idx="4">
                  <c:v>796.8</c:v>
                </c:pt>
              </c:numCache>
            </c:numRef>
          </c:val>
          <c:smooth val="0"/>
          <c:extLst>
            <c:ext xmlns:c16="http://schemas.microsoft.com/office/drawing/2014/chart" uri="{C3380CC4-5D6E-409C-BE32-E72D297353CC}">
              <c16:uniqueId val="{00000001-18A5-495C-9001-03148C3327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67.28</c:v>
                </c:pt>
                <c:pt idx="1">
                  <c:v>68.540000000000006</c:v>
                </c:pt>
                <c:pt idx="2">
                  <c:v>63.1</c:v>
                </c:pt>
                <c:pt idx="3">
                  <c:v>63.96</c:v>
                </c:pt>
                <c:pt idx="4">
                  <c:v>58.58</c:v>
                </c:pt>
              </c:numCache>
            </c:numRef>
          </c:val>
          <c:extLst>
            <c:ext xmlns:c16="http://schemas.microsoft.com/office/drawing/2014/chart" uri="{C3380CC4-5D6E-409C-BE32-E72D297353CC}">
              <c16:uniqueId val="{00000000-AFDE-4D99-B9B5-02FFD1A24A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61.82</c:v>
                </c:pt>
                <c:pt idx="3">
                  <c:v>61.15</c:v>
                </c:pt>
                <c:pt idx="4">
                  <c:v>58.41</c:v>
                </c:pt>
              </c:numCache>
            </c:numRef>
          </c:val>
          <c:smooth val="0"/>
          <c:extLst>
            <c:ext xmlns:c16="http://schemas.microsoft.com/office/drawing/2014/chart" uri="{C3380CC4-5D6E-409C-BE32-E72D297353CC}">
              <c16:uniqueId val="{00000001-AFDE-4D99-B9B5-02FFD1A24A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157.01</c:v>
                </c:pt>
                <c:pt idx="1">
                  <c:v>154.26</c:v>
                </c:pt>
                <c:pt idx="2">
                  <c:v>175.59</c:v>
                </c:pt>
                <c:pt idx="3">
                  <c:v>175.26</c:v>
                </c:pt>
                <c:pt idx="4">
                  <c:v>191.04</c:v>
                </c:pt>
              </c:numCache>
            </c:numRef>
          </c:val>
          <c:extLst>
            <c:ext xmlns:c16="http://schemas.microsoft.com/office/drawing/2014/chart" uri="{C3380CC4-5D6E-409C-BE32-E72D297353CC}">
              <c16:uniqueId val="{00000000-2D18-4866-9E2C-FD99B097BA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246.9</c:v>
                </c:pt>
                <c:pt idx="3">
                  <c:v>250.43</c:v>
                </c:pt>
                <c:pt idx="4">
                  <c:v>267.33999999999997</c:v>
                </c:pt>
              </c:numCache>
            </c:numRef>
          </c:val>
          <c:smooth val="0"/>
          <c:extLst>
            <c:ext xmlns:c16="http://schemas.microsoft.com/office/drawing/2014/chart" uri="{C3380CC4-5D6E-409C-BE32-E72D297353CC}">
              <c16:uniqueId val="{00000001-2D18-4866-9E2C-FD99B097BA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西尾市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169528</v>
      </c>
      <c r="AM8" s="41"/>
      <c r="AN8" s="41"/>
      <c r="AO8" s="41"/>
      <c r="AP8" s="41"/>
      <c r="AQ8" s="41"/>
      <c r="AR8" s="41"/>
      <c r="AS8" s="41"/>
      <c r="AT8" s="34">
        <f>データ!T6</f>
        <v>161.22</v>
      </c>
      <c r="AU8" s="34"/>
      <c r="AV8" s="34"/>
      <c r="AW8" s="34"/>
      <c r="AX8" s="34"/>
      <c r="AY8" s="34"/>
      <c r="AZ8" s="34"/>
      <c r="BA8" s="34"/>
      <c r="BB8" s="34">
        <f>データ!U6</f>
        <v>1051.53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84.32</v>
      </c>
      <c r="J10" s="34"/>
      <c r="K10" s="34"/>
      <c r="L10" s="34"/>
      <c r="M10" s="34"/>
      <c r="N10" s="34"/>
      <c r="O10" s="34"/>
      <c r="P10" s="34">
        <f>データ!P6</f>
        <v>9.4</v>
      </c>
      <c r="Q10" s="34"/>
      <c r="R10" s="34"/>
      <c r="S10" s="34"/>
      <c r="T10" s="34"/>
      <c r="U10" s="34"/>
      <c r="V10" s="34"/>
      <c r="W10" s="34">
        <f>データ!Q6</f>
        <v>73.27</v>
      </c>
      <c r="X10" s="34"/>
      <c r="Y10" s="34"/>
      <c r="Z10" s="34"/>
      <c r="AA10" s="34"/>
      <c r="AB10" s="34"/>
      <c r="AC10" s="34"/>
      <c r="AD10" s="41">
        <f>データ!R6</f>
        <v>2090</v>
      </c>
      <c r="AE10" s="41"/>
      <c r="AF10" s="41"/>
      <c r="AG10" s="41"/>
      <c r="AH10" s="41"/>
      <c r="AI10" s="41"/>
      <c r="AJ10" s="41"/>
      <c r="AK10" s="2"/>
      <c r="AL10" s="41">
        <f>データ!V6</f>
        <v>15909</v>
      </c>
      <c r="AM10" s="41"/>
      <c r="AN10" s="41"/>
      <c r="AO10" s="41"/>
      <c r="AP10" s="41"/>
      <c r="AQ10" s="41"/>
      <c r="AR10" s="41"/>
      <c r="AS10" s="41"/>
      <c r="AT10" s="34">
        <f>データ!W6</f>
        <v>6.92</v>
      </c>
      <c r="AU10" s="34"/>
      <c r="AV10" s="34"/>
      <c r="AW10" s="34"/>
      <c r="AX10" s="34"/>
      <c r="AY10" s="34"/>
      <c r="AZ10" s="34"/>
      <c r="BA10" s="34"/>
      <c r="BB10" s="34">
        <f>データ!X6</f>
        <v>2298.9899999999998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bQWEQPXb+G41QkxBePaMDn1cNIUOEkB7z2kfXRWfADihFVrhqKbanx48Vm5IFQT+W7WdjOw+w4nyBp84wn+Kg==" saltValue="swkyLOvBS7hsMKnKVZS+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232131</v>
      </c>
      <c r="D6" s="19">
        <f t="shared" si="3"/>
        <v>46</v>
      </c>
      <c r="E6" s="19">
        <f t="shared" si="3"/>
        <v>17</v>
      </c>
      <c r="F6" s="19">
        <f t="shared" si="3"/>
        <v>5</v>
      </c>
      <c r="G6" s="19">
        <f t="shared" si="3"/>
        <v>0</v>
      </c>
      <c r="H6" s="19" t="str">
        <f t="shared" si="3"/>
        <v>愛知県　西尾市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84.32</v>
      </c>
      <c r="P6" s="20">
        <f t="shared" si="3"/>
        <v>9.4</v>
      </c>
      <c r="Q6" s="20">
        <f t="shared" si="3"/>
        <v>73.27</v>
      </c>
      <c r="R6" s="20">
        <f t="shared" si="3"/>
        <v>2090</v>
      </c>
      <c r="S6" s="20">
        <f t="shared" si="3"/>
        <v>169528</v>
      </c>
      <c r="T6" s="20">
        <f t="shared" si="3"/>
        <v>161.22</v>
      </c>
      <c r="U6" s="20">
        <f t="shared" si="3"/>
        <v>1051.53</v>
      </c>
      <c r="V6" s="20">
        <f t="shared" si="3"/>
        <v>15909</v>
      </c>
      <c r="W6" s="20">
        <f t="shared" si="3"/>
        <v>6.92</v>
      </c>
      <c r="X6" s="20">
        <f t="shared" si="3"/>
        <v>2298.9899999999998</v>
      </c>
      <c r="Y6" s="21">
        <f>IF(Y7="",NA(),Y7)</f>
        <v>100.84</v>
      </c>
      <c r="Z6" s="21">
        <f t="shared" ref="Z6:AH6" si="4">IF(Z7="",NA(),Z7)</f>
        <v>100</v>
      </c>
      <c r="AA6" s="21">
        <f t="shared" si="4"/>
        <v>100.02</v>
      </c>
      <c r="AB6" s="21">
        <f t="shared" si="4"/>
        <v>99.95</v>
      </c>
      <c r="AC6" s="21">
        <f t="shared" si="4"/>
        <v>100.02</v>
      </c>
      <c r="AD6" s="21">
        <f t="shared" si="4"/>
        <v>106.37</v>
      </c>
      <c r="AE6" s="21">
        <f t="shared" si="4"/>
        <v>106.07</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124.8</v>
      </c>
      <c r="AR6" s="21">
        <f t="shared" si="5"/>
        <v>120.64</v>
      </c>
      <c r="AS6" s="21">
        <f t="shared" si="5"/>
        <v>100.31</v>
      </c>
      <c r="AT6" s="20" t="str">
        <f>IF(AT7="","",IF(AT7="-","【-】","【"&amp;SUBSTITUTE(TEXT(AT7,"#,##0.00"),"-","△")&amp;"】"))</f>
        <v>【102.74】</v>
      </c>
      <c r="AU6" s="21">
        <f>IF(AU7="",NA(),AU7)</f>
        <v>29.01</v>
      </c>
      <c r="AV6" s="21">
        <f t="shared" ref="AV6:BD6" si="6">IF(AV7="",NA(),AV7)</f>
        <v>33.200000000000003</v>
      </c>
      <c r="AW6" s="21">
        <f t="shared" si="6"/>
        <v>35.46</v>
      </c>
      <c r="AX6" s="21">
        <f t="shared" si="6"/>
        <v>45.3</v>
      </c>
      <c r="AY6" s="21">
        <f t="shared" si="6"/>
        <v>44.07</v>
      </c>
      <c r="AZ6" s="21">
        <f t="shared" si="6"/>
        <v>29.13</v>
      </c>
      <c r="BA6" s="21">
        <f t="shared" si="6"/>
        <v>35.69</v>
      </c>
      <c r="BB6" s="21">
        <f t="shared" si="6"/>
        <v>35.42</v>
      </c>
      <c r="BC6" s="21">
        <f t="shared" si="6"/>
        <v>39.82</v>
      </c>
      <c r="BD6" s="21">
        <f t="shared" si="6"/>
        <v>41.03</v>
      </c>
      <c r="BE6" s="20" t="str">
        <f>IF(BE7="","",IF(BE7="-","【-】","【"&amp;SUBSTITUTE(TEXT(BE7,"#,##0.00"),"-","△")&amp;"】"))</f>
        <v>【47.19】</v>
      </c>
      <c r="BF6" s="21">
        <f>IF(BF7="",NA(),BF7)</f>
        <v>806.88</v>
      </c>
      <c r="BG6" s="21">
        <f t="shared" ref="BG6:BO6" si="7">IF(BG7="",NA(),BG7)</f>
        <v>814.4</v>
      </c>
      <c r="BH6" s="21">
        <f t="shared" si="7"/>
        <v>772.23</v>
      </c>
      <c r="BI6" s="21">
        <f t="shared" si="7"/>
        <v>702.54</v>
      </c>
      <c r="BJ6" s="21">
        <f t="shared" si="7"/>
        <v>712.99</v>
      </c>
      <c r="BK6" s="21">
        <f t="shared" si="7"/>
        <v>867.83</v>
      </c>
      <c r="BL6" s="21">
        <f t="shared" si="7"/>
        <v>791.76</v>
      </c>
      <c r="BM6" s="21">
        <f t="shared" si="7"/>
        <v>718.49</v>
      </c>
      <c r="BN6" s="21">
        <f t="shared" si="7"/>
        <v>743.31</v>
      </c>
      <c r="BO6" s="21">
        <f t="shared" si="7"/>
        <v>796.8</v>
      </c>
      <c r="BP6" s="20" t="str">
        <f>IF(BP7="","",IF(BP7="-","【-】","【"&amp;SUBSTITUTE(TEXT(BP7,"#,##0.00"),"-","△")&amp;"】"))</f>
        <v>【798.10】</v>
      </c>
      <c r="BQ6" s="21">
        <f>IF(BQ7="",NA(),BQ7)</f>
        <v>67.28</v>
      </c>
      <c r="BR6" s="21">
        <f t="shared" ref="BR6:BZ6" si="8">IF(BR7="",NA(),BR7)</f>
        <v>68.540000000000006</v>
      </c>
      <c r="BS6" s="21">
        <f t="shared" si="8"/>
        <v>63.1</v>
      </c>
      <c r="BT6" s="21">
        <f t="shared" si="8"/>
        <v>63.96</v>
      </c>
      <c r="BU6" s="21">
        <f t="shared" si="8"/>
        <v>58.58</v>
      </c>
      <c r="BV6" s="21">
        <f t="shared" si="8"/>
        <v>57.08</v>
      </c>
      <c r="BW6" s="21">
        <f t="shared" si="8"/>
        <v>56.26</v>
      </c>
      <c r="BX6" s="21">
        <f t="shared" si="8"/>
        <v>61.82</v>
      </c>
      <c r="BY6" s="21">
        <f t="shared" si="8"/>
        <v>61.15</v>
      </c>
      <c r="BZ6" s="21">
        <f t="shared" si="8"/>
        <v>58.41</v>
      </c>
      <c r="CA6" s="20" t="str">
        <f>IF(CA7="","",IF(CA7="-","【-】","【"&amp;SUBSTITUTE(TEXT(CA7,"#,##0.00"),"-","△")&amp;"】"))</f>
        <v>【54.51】</v>
      </c>
      <c r="CB6" s="21">
        <f>IF(CB7="",NA(),CB7)</f>
        <v>157.01</v>
      </c>
      <c r="CC6" s="21">
        <f t="shared" ref="CC6:CK6" si="9">IF(CC7="",NA(),CC7)</f>
        <v>154.26</v>
      </c>
      <c r="CD6" s="21">
        <f t="shared" si="9"/>
        <v>175.59</v>
      </c>
      <c r="CE6" s="21">
        <f t="shared" si="9"/>
        <v>175.26</v>
      </c>
      <c r="CF6" s="21">
        <f t="shared" si="9"/>
        <v>191.04</v>
      </c>
      <c r="CG6" s="21">
        <f t="shared" si="9"/>
        <v>274.99</v>
      </c>
      <c r="CH6" s="21">
        <f t="shared" si="9"/>
        <v>282.08999999999997</v>
      </c>
      <c r="CI6" s="21">
        <f t="shared" si="9"/>
        <v>246.9</v>
      </c>
      <c r="CJ6" s="21">
        <f t="shared" si="9"/>
        <v>250.43</v>
      </c>
      <c r="CK6" s="21">
        <f t="shared" si="9"/>
        <v>267.33999999999997</v>
      </c>
      <c r="CL6" s="20" t="str">
        <f>IF(CL7="","",IF(CL7="-","【-】","【"&amp;SUBSTITUTE(TEXT(CL7,"#,##0.00"),"-","△")&amp;"】"))</f>
        <v>【286.33】</v>
      </c>
      <c r="CM6" s="21">
        <f>IF(CM7="",NA(),CM7)</f>
        <v>75.11</v>
      </c>
      <c r="CN6" s="21">
        <f t="shared" ref="CN6:CV6" si="10">IF(CN7="",NA(),CN7)</f>
        <v>75.47</v>
      </c>
      <c r="CO6" s="21">
        <f t="shared" si="10"/>
        <v>73.52</v>
      </c>
      <c r="CP6" s="21">
        <f t="shared" si="10"/>
        <v>72.09</v>
      </c>
      <c r="CQ6" s="21">
        <f t="shared" si="10"/>
        <v>74.83</v>
      </c>
      <c r="CR6" s="21">
        <f t="shared" si="10"/>
        <v>54.83</v>
      </c>
      <c r="CS6" s="21">
        <f t="shared" si="10"/>
        <v>66.53</v>
      </c>
      <c r="CT6" s="21">
        <f t="shared" si="10"/>
        <v>52.9</v>
      </c>
      <c r="CU6" s="21">
        <f t="shared" si="10"/>
        <v>52.63</v>
      </c>
      <c r="CV6" s="21">
        <f t="shared" si="10"/>
        <v>52.34</v>
      </c>
      <c r="CW6" s="20" t="str">
        <f>IF(CW7="","",IF(CW7="-","【-】","【"&amp;SUBSTITUTE(TEXT(CW7,"#,##0.00"),"-","△")&amp;"】"))</f>
        <v>【49.92】</v>
      </c>
      <c r="CX6" s="21">
        <f>IF(CX7="",NA(),CX7)</f>
        <v>97.38</v>
      </c>
      <c r="CY6" s="21">
        <f t="shared" ref="CY6:DG6" si="11">IF(CY7="",NA(),CY7)</f>
        <v>98.01</v>
      </c>
      <c r="CZ6" s="21">
        <f t="shared" si="11"/>
        <v>98.09</v>
      </c>
      <c r="DA6" s="21">
        <f t="shared" si="11"/>
        <v>98.09</v>
      </c>
      <c r="DB6" s="21">
        <f t="shared" si="11"/>
        <v>98.28</v>
      </c>
      <c r="DC6" s="21">
        <f t="shared" si="11"/>
        <v>84.7</v>
      </c>
      <c r="DD6" s="21">
        <f t="shared" si="11"/>
        <v>84.67</v>
      </c>
      <c r="DE6" s="21">
        <f t="shared" si="11"/>
        <v>90.3</v>
      </c>
      <c r="DF6" s="21">
        <f t="shared" si="11"/>
        <v>90.32</v>
      </c>
      <c r="DG6" s="21">
        <f t="shared" si="11"/>
        <v>90.05</v>
      </c>
      <c r="DH6" s="20" t="str">
        <f>IF(DH7="","",IF(DH7="-","【-】","【"&amp;SUBSTITUTE(TEXT(DH7,"#,##0.00"),"-","△")&amp;"】"))</f>
        <v>【87.80】</v>
      </c>
      <c r="DI6" s="21">
        <f>IF(DI7="",NA(),DI7)</f>
        <v>3.95</v>
      </c>
      <c r="DJ6" s="21">
        <f t="shared" ref="DJ6:DR6" si="12">IF(DJ7="",NA(),DJ7)</f>
        <v>7.67</v>
      </c>
      <c r="DK6" s="21">
        <f t="shared" si="12"/>
        <v>11.05</v>
      </c>
      <c r="DL6" s="21">
        <f t="shared" si="12"/>
        <v>14.25</v>
      </c>
      <c r="DM6" s="21">
        <f t="shared" si="12"/>
        <v>17.399999999999999</v>
      </c>
      <c r="DN6" s="21">
        <f t="shared" si="12"/>
        <v>20.34</v>
      </c>
      <c r="DO6" s="21">
        <f t="shared" si="12"/>
        <v>21.85</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1">
        <f t="shared" si="14"/>
        <v>0.33</v>
      </c>
      <c r="EH6" s="21">
        <f t="shared" si="14"/>
        <v>0.08</v>
      </c>
      <c r="EI6" s="21">
        <f t="shared" si="14"/>
        <v>0.08</v>
      </c>
      <c r="EJ6" s="21">
        <f t="shared" si="14"/>
        <v>0.25</v>
      </c>
      <c r="EK6" s="21">
        <f t="shared" si="14"/>
        <v>0.05</v>
      </c>
      <c r="EL6" s="21">
        <f t="shared" si="14"/>
        <v>0.01</v>
      </c>
      <c r="EM6" s="21">
        <f t="shared" si="14"/>
        <v>0.02</v>
      </c>
      <c r="EN6" s="21">
        <f t="shared" si="14"/>
        <v>0.02</v>
      </c>
      <c r="EO6" s="20" t="str">
        <f>IF(EO7="","",IF(EO7="-","【-】","【"&amp;SUBSTITUTE(TEXT(EO7,"#,##0.00"),"-","△")&amp;"】"))</f>
        <v>【0.02】</v>
      </c>
    </row>
    <row r="7" spans="1:148" s="22" customFormat="1" x14ac:dyDescent="0.2">
      <c r="A7" s="14"/>
      <c r="B7" s="23">
        <v>2024</v>
      </c>
      <c r="C7" s="23">
        <v>232131</v>
      </c>
      <c r="D7" s="23">
        <v>46</v>
      </c>
      <c r="E7" s="23">
        <v>17</v>
      </c>
      <c r="F7" s="23">
        <v>5</v>
      </c>
      <c r="G7" s="23">
        <v>0</v>
      </c>
      <c r="H7" s="23" t="s">
        <v>96</v>
      </c>
      <c r="I7" s="23" t="s">
        <v>97</v>
      </c>
      <c r="J7" s="23" t="s">
        <v>98</v>
      </c>
      <c r="K7" s="23" t="s">
        <v>99</v>
      </c>
      <c r="L7" s="23" t="s">
        <v>100</v>
      </c>
      <c r="M7" s="23" t="s">
        <v>101</v>
      </c>
      <c r="N7" s="24" t="s">
        <v>102</v>
      </c>
      <c r="O7" s="24">
        <v>84.32</v>
      </c>
      <c r="P7" s="24">
        <v>9.4</v>
      </c>
      <c r="Q7" s="24">
        <v>73.27</v>
      </c>
      <c r="R7" s="24">
        <v>2090</v>
      </c>
      <c r="S7" s="24">
        <v>169528</v>
      </c>
      <c r="T7" s="24">
        <v>161.22</v>
      </c>
      <c r="U7" s="24">
        <v>1051.53</v>
      </c>
      <c r="V7" s="24">
        <v>15909</v>
      </c>
      <c r="W7" s="24">
        <v>6.92</v>
      </c>
      <c r="X7" s="24">
        <v>2298.9899999999998</v>
      </c>
      <c r="Y7" s="24">
        <v>100.84</v>
      </c>
      <c r="Z7" s="24">
        <v>100</v>
      </c>
      <c r="AA7" s="24">
        <v>100.02</v>
      </c>
      <c r="AB7" s="24">
        <v>99.95</v>
      </c>
      <c r="AC7" s="24">
        <v>100.02</v>
      </c>
      <c r="AD7" s="24">
        <v>106.37</v>
      </c>
      <c r="AE7" s="24">
        <v>106.07</v>
      </c>
      <c r="AF7" s="24">
        <v>101.91</v>
      </c>
      <c r="AG7" s="24">
        <v>103.07</v>
      </c>
      <c r="AH7" s="24">
        <v>103.04</v>
      </c>
      <c r="AI7" s="24">
        <v>104.3</v>
      </c>
      <c r="AJ7" s="24">
        <v>0</v>
      </c>
      <c r="AK7" s="24">
        <v>0</v>
      </c>
      <c r="AL7" s="24">
        <v>0</v>
      </c>
      <c r="AM7" s="24">
        <v>0</v>
      </c>
      <c r="AN7" s="24">
        <v>0</v>
      </c>
      <c r="AO7" s="24">
        <v>139.02000000000001</v>
      </c>
      <c r="AP7" s="24">
        <v>132.04</v>
      </c>
      <c r="AQ7" s="24">
        <v>124.8</v>
      </c>
      <c r="AR7" s="24">
        <v>120.64</v>
      </c>
      <c r="AS7" s="24">
        <v>100.31</v>
      </c>
      <c r="AT7" s="24">
        <v>102.74</v>
      </c>
      <c r="AU7" s="24">
        <v>29.01</v>
      </c>
      <c r="AV7" s="24">
        <v>33.200000000000003</v>
      </c>
      <c r="AW7" s="24">
        <v>35.46</v>
      </c>
      <c r="AX7" s="24">
        <v>45.3</v>
      </c>
      <c r="AY7" s="24">
        <v>44.07</v>
      </c>
      <c r="AZ7" s="24">
        <v>29.13</v>
      </c>
      <c r="BA7" s="24">
        <v>35.69</v>
      </c>
      <c r="BB7" s="24">
        <v>35.42</v>
      </c>
      <c r="BC7" s="24">
        <v>39.82</v>
      </c>
      <c r="BD7" s="24">
        <v>41.03</v>
      </c>
      <c r="BE7" s="24">
        <v>47.19</v>
      </c>
      <c r="BF7" s="24">
        <v>806.88</v>
      </c>
      <c r="BG7" s="24">
        <v>814.4</v>
      </c>
      <c r="BH7" s="24">
        <v>772.23</v>
      </c>
      <c r="BI7" s="24">
        <v>702.54</v>
      </c>
      <c r="BJ7" s="24">
        <v>712.99</v>
      </c>
      <c r="BK7" s="24">
        <v>867.83</v>
      </c>
      <c r="BL7" s="24">
        <v>791.76</v>
      </c>
      <c r="BM7" s="24">
        <v>718.49</v>
      </c>
      <c r="BN7" s="24">
        <v>743.31</v>
      </c>
      <c r="BO7" s="24">
        <v>796.8</v>
      </c>
      <c r="BP7" s="24">
        <v>798.1</v>
      </c>
      <c r="BQ7" s="24">
        <v>67.28</v>
      </c>
      <c r="BR7" s="24">
        <v>68.540000000000006</v>
      </c>
      <c r="BS7" s="24">
        <v>63.1</v>
      </c>
      <c r="BT7" s="24">
        <v>63.96</v>
      </c>
      <c r="BU7" s="24">
        <v>58.58</v>
      </c>
      <c r="BV7" s="24">
        <v>57.08</v>
      </c>
      <c r="BW7" s="24">
        <v>56.26</v>
      </c>
      <c r="BX7" s="24">
        <v>61.82</v>
      </c>
      <c r="BY7" s="24">
        <v>61.15</v>
      </c>
      <c r="BZ7" s="24">
        <v>58.41</v>
      </c>
      <c r="CA7" s="24">
        <v>54.51</v>
      </c>
      <c r="CB7" s="24">
        <v>157.01</v>
      </c>
      <c r="CC7" s="24">
        <v>154.26</v>
      </c>
      <c r="CD7" s="24">
        <v>175.59</v>
      </c>
      <c r="CE7" s="24">
        <v>175.26</v>
      </c>
      <c r="CF7" s="24">
        <v>191.04</v>
      </c>
      <c r="CG7" s="24">
        <v>274.99</v>
      </c>
      <c r="CH7" s="24">
        <v>282.08999999999997</v>
      </c>
      <c r="CI7" s="24">
        <v>246.9</v>
      </c>
      <c r="CJ7" s="24">
        <v>250.43</v>
      </c>
      <c r="CK7" s="24">
        <v>267.33999999999997</v>
      </c>
      <c r="CL7" s="24">
        <v>286.33</v>
      </c>
      <c r="CM7" s="24">
        <v>75.11</v>
      </c>
      <c r="CN7" s="24">
        <v>75.47</v>
      </c>
      <c r="CO7" s="24">
        <v>73.52</v>
      </c>
      <c r="CP7" s="24">
        <v>72.09</v>
      </c>
      <c r="CQ7" s="24">
        <v>74.83</v>
      </c>
      <c r="CR7" s="24">
        <v>54.83</v>
      </c>
      <c r="CS7" s="24">
        <v>66.53</v>
      </c>
      <c r="CT7" s="24">
        <v>52.9</v>
      </c>
      <c r="CU7" s="24">
        <v>52.63</v>
      </c>
      <c r="CV7" s="24">
        <v>52.34</v>
      </c>
      <c r="CW7" s="24">
        <v>49.92</v>
      </c>
      <c r="CX7" s="24">
        <v>97.38</v>
      </c>
      <c r="CY7" s="24">
        <v>98.01</v>
      </c>
      <c r="CZ7" s="24">
        <v>98.09</v>
      </c>
      <c r="DA7" s="24">
        <v>98.09</v>
      </c>
      <c r="DB7" s="24">
        <v>98.28</v>
      </c>
      <c r="DC7" s="24">
        <v>84.7</v>
      </c>
      <c r="DD7" s="24">
        <v>84.67</v>
      </c>
      <c r="DE7" s="24">
        <v>90.3</v>
      </c>
      <c r="DF7" s="24">
        <v>90.32</v>
      </c>
      <c r="DG7" s="24">
        <v>90.05</v>
      </c>
      <c r="DH7" s="24">
        <v>87.8</v>
      </c>
      <c r="DI7" s="24">
        <v>3.95</v>
      </c>
      <c r="DJ7" s="24">
        <v>7.67</v>
      </c>
      <c r="DK7" s="24">
        <v>11.05</v>
      </c>
      <c r="DL7" s="24">
        <v>14.25</v>
      </c>
      <c r="DM7" s="24">
        <v>17.399999999999999</v>
      </c>
      <c r="DN7" s="24">
        <v>20.34</v>
      </c>
      <c r="DO7" s="24">
        <v>21.85</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0.33</v>
      </c>
      <c r="EH7" s="24">
        <v>0.08</v>
      </c>
      <c r="EI7" s="24">
        <v>0.08</v>
      </c>
      <c r="EJ7" s="24">
        <v>0.25</v>
      </c>
      <c r="EK7" s="24">
        <v>0.05</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2026-02-17T02:01:51Z</cp:lastPrinted>
  <dcterms:created xsi:type="dcterms:W3CDTF">2025-12-23T06:20:55Z</dcterms:created>
  <dcterms:modified xsi:type="dcterms:W3CDTF">2026-02-18T01:47:45Z</dcterms:modified>
  <cp:category/>
</cp:coreProperties>
</file>