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16　犬山市○\下水（公下、農集）○\"/>
    </mc:Choice>
  </mc:AlternateContent>
  <xr:revisionPtr revIDLastSave="0" documentId="13_ncr:1_{0B735514-1F25-417E-91F7-6EB86D085664}" xr6:coauthVersionLast="47" xr6:coauthVersionMax="47" xr10:uidLastSave="{00000000-0000-0000-0000-000000000000}"/>
  <workbookProtection workbookAlgorithmName="SHA-512" workbookHashValue="x3GvHLD75I/EOGdqImwtp/AmM6ak246KGumatf/UT14jp4Y+U3lt3ZcjtwFmKurTrFuRz/PiYDtCpASN0scaNw==" workbookSaltValue="fdng00m71ypIbmDdJjKYS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F85"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<sst xmlns="http://schemas.openxmlformats.org/spreadsheetml/2006/main" count="231" uniqueCount="116">
  <si>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</si>
  <si>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</si>
  <si>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</si>
  <si>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</si>
  <si>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</si>
  <si>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</si>
  <si>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</si>
  <si>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</si>
  <si>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</si>
  <si>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</si>
  <si>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</si>
  <si>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</si>
  <si>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</si>
  <si>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</si>
  <si>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</si>
  <si>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</si>
  <si>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</si>
  <si>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</si>
  <si>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</si>
  <si>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</si>
  <si>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</si>
  <si>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</si>
  <si>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</si>
  <si>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</si>
  <si>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</si>
  <si>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</si>
  <si>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</si>
  <si>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</si>
  <si>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</si>
  <si>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</si>
  <si>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</si>
  <si>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</si>
  <si>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</si>
  <si>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</si>
  <si>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</si>
  <si>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</si>
  <si>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</si>
  <si>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</si>
  <si>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</si>
  <si>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</si>
  <si>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</si>
  <si>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</si>
  <si>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</si>
  <si>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</si>
  <si>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</si>
  <si>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</si>
  <si>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</si>
  <si>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</si>
  <si>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</si>
  <si>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</si>
  <si>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</si>
  <si>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</si>
  <si>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</si>
  <si>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</si>
  <si>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</si>
  <si>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</si>
  <si>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</si>
  <si>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</si>
  <si>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</si>
  <si>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</si>
  <si>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</si>
  <si>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</si>
  <si>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</si>
  <si>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</si>
  <si>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</si>
  <si>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</si>
  <si>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</si>
  <si>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</si>
  <si>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</si>
  <si>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</si>
  <si>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</si>
  <si>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</si>
  <si>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</si>
  <si>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</si>
  <si>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</si>
  <si>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</si>
  <si>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</si>
  <si>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</si>
  <si>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</si>
  <si>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</si>
  <si>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</si>
  <si>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</si>
  <si>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</si>
  <si>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</si>
  <si>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</si>
  <si>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</si>
  <si>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</si>
  <si>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</si>
  <si>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</si>
  <si>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</si>
  <si>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</si>
  <si>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</si>
  <si>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</si>
  <si>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</si>
  <si>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</si>
  <si>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</si>
  <si>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</si>
  <si>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</si>
  <si>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</si>
  <si>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</si>
  <si>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</si>
  <si>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</si>
  <si>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</si>
  <si>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</si>
  <si>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</si>
  <si>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</si>
  <si>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</si>
  <si>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</si>
  <si>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</si>
  <si>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</si>
  <si>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</si>
  <si>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</si>
  <si>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</si>
  <si>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農業集落排水事業は、平成13年度より供用開始している。整備事業は完了済みで、現在は維持管理のみ行っている
①経常収支比率は、管路等の維持のための修繕費や委託料の増加により減となった。令和2年度から現金支出を伴わない支出（減価償却費等）に対する繰入金を一般会計から受けている。比率は100％以上だが、繰入金への依存度が高い状況となっている。
③流動比率は、予定していた県補助金の入金が遅れたことに伴い未収金が増加したため増となった。
④企業債残高対事業規模比率については、供用開始後に新規借入を行っておらず、償還が進み企業債現在高が減少したためである。しかし今後は、令和５年度から起債の新規借入を行っており、近い将来増加に転じる見込みである。
⑤経費回収率は、類似団体と比較して低い。宿泊施設の再開により、減少傾向であったが、使用料収入の増加も見込まれ今後使用料体系の改定も実施するが大幅な増加とまでは厳しい。
⑥汚水処理原価は、類似団体と比較して約３倍と非常に高くなっている。⑦施設利用率も、類似団体と比較して1／2以下と非常に低い。これは処理場建設時に、ある企業施設の大型使用を考慮し建設したが、使用量が当初の見込みより大幅に少ないためであり、当該企業からは毎年協定に基づき施設の維持管理負担金として収入を受けている。
⑧水洗化率は類似団体と比較して高いが、今後新規に水洗化する世帯が見込めないため、現状の使用料収入体系での大幅な増加は見込めない状況にある。</t>
    <rPh sb="62" eb="64">
      <t>カンロ</t>
    </rPh>
    <rPh sb="64" eb="65">
      <t>トウ</t>
    </rPh>
    <rPh sb="66" eb="68">
      <t>イジ</t>
    </rPh>
    <rPh sb="72" eb="75">
      <t>シュウゼンヒ</t>
    </rPh>
    <rPh sb="76" eb="79">
      <t>イタクリョウ</t>
    </rPh>
    <rPh sb="80" eb="82">
      <t>ゾウカ</t>
    </rPh>
    <rPh sb="85" eb="86">
      <t>ゲン</t>
    </rPh>
    <rPh sb="177" eb="179">
      <t>ヨテイ</t>
    </rPh>
    <rPh sb="183" eb="187">
      <t>ケンホジョキン</t>
    </rPh>
    <rPh sb="188" eb="190">
      <t>ニュウキン</t>
    </rPh>
    <rPh sb="191" eb="192">
      <t>オク</t>
    </rPh>
    <rPh sb="197" eb="198">
      <t>トモナ</t>
    </rPh>
    <rPh sb="199" eb="202">
      <t>ミシュウキン</t>
    </rPh>
    <rPh sb="203" eb="205">
      <t>ゾウカ</t>
    </rPh>
    <rPh sb="209" eb="210">
      <t>ゾウ</t>
    </rPh>
    <rPh sb="282" eb="284">
      <t>レイワ</t>
    </rPh>
    <rPh sb="285" eb="287">
      <t>ネンド</t>
    </rPh>
    <rPh sb="289" eb="291">
      <t>キサイ</t>
    </rPh>
    <rPh sb="292" eb="296">
      <t>シンキカリイレ</t>
    </rPh>
    <rPh sb="297" eb="298">
      <t>オコナ</t>
    </rPh>
    <rPh sb="362" eb="367">
      <t>シヨウリョウシュウニュウ</t>
    </rPh>
    <rPh sb="368" eb="370">
      <t>ゾウカ</t>
    </rPh>
    <rPh sb="375" eb="377">
      <t>コンゴ</t>
    </rPh>
    <rPh sb="377" eb="380">
      <t>シヨウリョウ</t>
    </rPh>
    <rPh sb="380" eb="382">
      <t>タイケイ</t>
    </rPh>
    <rPh sb="383" eb="385">
      <t>カイテイ</t>
    </rPh>
    <rPh sb="386" eb="388">
      <t>ジッシ</t>
    </rPh>
    <rPh sb="423" eb="424">
      <t>ヤク</t>
    </rPh>
    <phoneticPr fontId="4"/>
  </si>
  <si>
    <t>平成13年度の供用開始から20年経過したものの、処理場施設について大規模な修繕が必要となるような老朽化は今のところ進行していない。現在は、年間計画に基づき、機械装置等の営繕工事を行っている。
　管渠についても、法定耐用年数を超えたものはないが、不明水が多いため、今後は、管渠更生工事等の不明水対策を進める。
　なお、令和６年度も既設管渠の更生工事（L=0.20ｋｍ）を実施したため、管渠改善率が向上している。</t>
    <phoneticPr fontId="4"/>
  </si>
  <si>
    <t>平成13年度の供用開始から20年経過したものの、処理場施設について大規模な修繕が必要となるような老朽化は今のところ進行していない。現在は、年間計画に基づき、機械装置等の営繕工事を行っている。
　管渠についても、法定耐用年数を超えたものはないが、不明水が多いため、今後は、管渠更生工事等の不明水対策を進める。
　今後については、令和６年度に改定した経営戦略に基づき、収支見込と維持管理のバランスを適切に判断し、事業経営を進めていく。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</si>
</sst>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0.38</c:v>
                </c:pt>
                <c:pt idx="2">
                  <c:v>2.75</c:v>
                </c:pt>
                <c:pt idx="3">
                  <c:v>3.13</c:v>
                </c:pt>
                <c:pt idx="4">
                  <c:v>2.5</c:v>
                </c:pt>
              </c:numCache>
            </c:numRef>
          </c:val>
          <c:extLst>
            <c:ext xmlns:c16="http://schemas.microsoft.com/office/drawing/2014/chart" uri="{C3380CC4-5D6E-409C-BE32-E72D297353CC}">
              <c16:uniqueId val="{00000000-8ED0-45B6-A24C-D7F7982E93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8ED0-45B6-A24C-D7F7982E93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20.38</c:v>
                </c:pt>
                <c:pt idx="1">
                  <c:v>20.91</c:v>
                </c:pt>
                <c:pt idx="2">
                  <c:v>23.19</c:v>
                </c:pt>
                <c:pt idx="3">
                  <c:v>22.25</c:v>
                </c:pt>
                <c:pt idx="4">
                  <c:v>21.18</c:v>
                </c:pt>
              </c:numCache>
            </c:numRef>
          </c:val>
          <c:extLst>
            <c:ext xmlns:c16="http://schemas.microsoft.com/office/drawing/2014/chart" uri="{C3380CC4-5D6E-409C-BE32-E72D297353CC}">
              <c16:uniqueId val="{00000000-3561-4900-97D0-61F0035511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3561-4900-97D0-61F0035511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92.73</c:v>
                </c:pt>
                <c:pt idx="1">
                  <c:v>93.1</c:v>
                </c:pt>
                <c:pt idx="2">
                  <c:v>93.06</c:v>
                </c:pt>
                <c:pt idx="3">
                  <c:v>92.61</c:v>
                </c:pt>
                <c:pt idx="4">
                  <c:v>93.09</c:v>
                </c:pt>
              </c:numCache>
            </c:numRef>
          </c:val>
          <c:extLst>
            <c:ext xmlns:c16="http://schemas.microsoft.com/office/drawing/2014/chart" uri="{C3380CC4-5D6E-409C-BE32-E72D297353CC}">
              <c16:uniqueId val="{00000000-AC87-4820-BFB2-2DEA505161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AC87-4820-BFB2-2DEA505161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103.19</c:v>
                </c:pt>
                <c:pt idx="1">
                  <c:v>105.41</c:v>
                </c:pt>
                <c:pt idx="2">
                  <c:v>107.51</c:v>
                </c:pt>
                <c:pt idx="3">
                  <c:v>113.13</c:v>
                </c:pt>
                <c:pt idx="4">
                  <c:v>109.1</c:v>
                </c:pt>
              </c:numCache>
            </c:numRef>
          </c:val>
          <c:extLst>
            <c:ext xmlns:c16="http://schemas.microsoft.com/office/drawing/2014/chart" uri="{C3380CC4-5D6E-409C-BE32-E72D297353CC}">
              <c16:uniqueId val="{00000000-77A0-4CB0-A010-65142D7E9E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7A0-4CB0-A010-65142D7E9E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13.93</c:v>
                </c:pt>
                <c:pt idx="1">
                  <c:v>17.059999999999999</c:v>
                </c:pt>
                <c:pt idx="2">
                  <c:v>23.87</c:v>
                </c:pt>
                <c:pt idx="3">
                  <c:v>21.35</c:v>
                </c:pt>
                <c:pt idx="4">
                  <c:v>23.43</c:v>
                </c:pt>
              </c:numCache>
            </c:numRef>
          </c:val>
          <c:extLst>
            <c:ext xmlns:c16="http://schemas.microsoft.com/office/drawing/2014/chart" uri="{C3380CC4-5D6E-409C-BE32-E72D297353CC}">
              <c16:uniqueId val="{00000000-1595-4AD9-9603-54C0621FB5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595-4AD9-9603-54C0621FB5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A6-46FF-BE03-3504A6BAE41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2CA6-46FF-BE03-3504A6BAE41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45.78</c:v>
                </c:pt>
                <c:pt idx="1">
                  <c:v>17.96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EF6-47FB-8DED-C652A75303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4EF6-47FB-8DED-C652A75303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86.45</c:v>
                </c:pt>
                <c:pt idx="1">
                  <c:v>98.15</c:v>
                </c:pt>
                <c:pt idx="2">
                  <c:v>122.83</c:v>
                </c:pt>
                <c:pt idx="3">
                  <c:v>154.93</c:v>
                </c:pt>
                <c:pt idx="4">
                  <c:v>176.12</c:v>
                </c:pt>
              </c:numCache>
            </c:numRef>
          </c:val>
          <c:extLst>
            <c:ext xmlns:c16="http://schemas.microsoft.com/office/drawing/2014/chart" uri="{C3380CC4-5D6E-409C-BE32-E72D297353CC}">
              <c16:uniqueId val="{00000000-4CA5-4615-804C-20A890EEB2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CA5-4615-804C-20A890EEB2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788.41</c:v>
                </c:pt>
                <c:pt idx="1">
                  <c:v>653.73</c:v>
                </c:pt>
                <c:pt idx="2">
                  <c:v>490.94</c:v>
                </c:pt>
                <c:pt idx="3">
                  <c:v>464.38</c:v>
                </c:pt>
                <c:pt idx="4">
                  <c:v>383.37</c:v>
                </c:pt>
              </c:numCache>
            </c:numRef>
          </c:val>
          <c:extLst>
            <c:ext xmlns:c16="http://schemas.microsoft.com/office/drawing/2014/chart" uri="{C3380CC4-5D6E-409C-BE32-E72D297353CC}">
              <c16:uniqueId val="{00000000-26C6-4CB8-B4A4-C0E72732AD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26C6-4CB8-B4A4-C0E72732AD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c:v>
                </c:pt>
                <c:pt idx="1">
                  <c:v>10.02</c:v>
                </c:pt>
                <c:pt idx="2">
                  <c:v>13.58</c:v>
                </c:pt>
                <c:pt idx="3">
                  <c:v>13.11</c:v>
                </c:pt>
                <c:pt idx="4">
                  <c:v>13.5</c:v>
                </c:pt>
              </c:numCache>
            </c:numRef>
          </c:val>
          <c:extLst>
            <c:ext xmlns:c16="http://schemas.microsoft.com/office/drawing/2014/chart" uri="{C3380CC4-5D6E-409C-BE32-E72D297353CC}">
              <c16:uniqueId val="{00000000-30CC-4547-9839-8DDBB621E4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0CC-4547-9839-8DDBB621E4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970.73</c:v>
                </c:pt>
                <c:pt idx="1">
                  <c:v>1045.97</c:v>
                </c:pt>
                <c:pt idx="2">
                  <c:v>863.48</c:v>
                </c:pt>
                <c:pt idx="3">
                  <c:v>875.87</c:v>
                </c:pt>
                <c:pt idx="4">
                  <c:v>894.48</c:v>
                </c:pt>
              </c:numCache>
            </c:numRef>
          </c:val>
          <c:extLst>
            <c:ext xmlns:c16="http://schemas.microsoft.com/office/drawing/2014/chart" uri="{C3380CC4-5D6E-409C-BE32-E72D297353CC}">
              <c16:uniqueId val="{00000000-4B85-4F06-B7AD-1DAAE465A7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4B85-4F06-B7AD-1DAAE465A7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犬山市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71334</v>
      </c>
      <c r="AM8" s="41"/>
      <c r="AN8" s="41"/>
      <c r="AO8" s="41"/>
      <c r="AP8" s="41"/>
      <c r="AQ8" s="41"/>
      <c r="AR8" s="41"/>
      <c r="AS8" s="41"/>
      <c r="AT8" s="34">
        <f>データ!T6</f>
        <v>74.900000000000006</v>
      </c>
      <c r="AU8" s="34"/>
      <c r="AV8" s="34"/>
      <c r="AW8" s="34"/>
      <c r="AX8" s="34"/>
      <c r="AY8" s="34"/>
      <c r="AZ8" s="34"/>
      <c r="BA8" s="34"/>
      <c r="BB8" s="34">
        <f>データ!U6</f>
        <v>952.39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85.45</v>
      </c>
      <c r="J10" s="34"/>
      <c r="K10" s="34"/>
      <c r="L10" s="34"/>
      <c r="M10" s="34"/>
      <c r="N10" s="34"/>
      <c r="O10" s="34"/>
      <c r="P10" s="34">
        <f>データ!P6</f>
        <v>0.39</v>
      </c>
      <c r="Q10" s="34"/>
      <c r="R10" s="34"/>
      <c r="S10" s="34"/>
      <c r="T10" s="34"/>
      <c r="U10" s="34"/>
      <c r="V10" s="34"/>
      <c r="W10" s="34">
        <f>データ!Q6</f>
        <v>62.29</v>
      </c>
      <c r="X10" s="34"/>
      <c r="Y10" s="34"/>
      <c r="Z10" s="34"/>
      <c r="AA10" s="34"/>
      <c r="AB10" s="34"/>
      <c r="AC10" s="34"/>
      <c r="AD10" s="41">
        <f>データ!R6</f>
        <v>1711</v>
      </c>
      <c r="AE10" s="41"/>
      <c r="AF10" s="41"/>
      <c r="AG10" s="41"/>
      <c r="AH10" s="41"/>
      <c r="AI10" s="41"/>
      <c r="AJ10" s="41"/>
      <c r="AK10" s="2"/>
      <c r="AL10" s="41">
        <f>データ!V6</f>
        <v>275</v>
      </c>
      <c r="AM10" s="41"/>
      <c r="AN10" s="41"/>
      <c r="AO10" s="41"/>
      <c r="AP10" s="41"/>
      <c r="AQ10" s="41"/>
      <c r="AR10" s="41"/>
      <c r="AS10" s="41"/>
      <c r="AT10" s="34">
        <f>データ!W6</f>
        <v>0.35</v>
      </c>
      <c r="AU10" s="34"/>
      <c r="AV10" s="34"/>
      <c r="AW10" s="34"/>
      <c r="AX10" s="34"/>
      <c r="AY10" s="34"/>
      <c r="AZ10" s="34"/>
      <c r="BA10" s="34"/>
      <c r="BB10" s="34">
        <f>データ!X6</f>
        <v>785.71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1lNFN4U0ighmVuEo32kdIHR+DnqZjhVwhde7LHH1zxxndL6KLNfvJhcflP7pgYhhNUjwBJRs8G2BtEOyCojyA==" saltValue="8im/1LnbhY8Lf6HfxmbOz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232157</v>
      </c>
      <c r="D6" s="19">
        <f t="shared" si="3"/>
        <v>46</v>
      </c>
      <c r="E6" s="19">
        <f t="shared" si="3"/>
        <v>17</v>
      </c>
      <c r="F6" s="19">
        <f t="shared" si="3"/>
        <v>5</v>
      </c>
      <c r="G6" s="19">
        <f t="shared" si="3"/>
        <v>0</v>
      </c>
      <c r="H6" s="19" t="str">
        <f t="shared" si="3"/>
        <v>愛知県　犬山市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85.45</v>
      </c>
      <c r="P6" s="20">
        <f t="shared" si="3"/>
        <v>0.39</v>
      </c>
      <c r="Q6" s="20">
        <f t="shared" si="3"/>
        <v>62.29</v>
      </c>
      <c r="R6" s="20">
        <f t="shared" si="3"/>
        <v>1711</v>
      </c>
      <c r="S6" s="20">
        <f t="shared" si="3"/>
        <v>71334</v>
      </c>
      <c r="T6" s="20">
        <f t="shared" si="3"/>
        <v>74.900000000000006</v>
      </c>
      <c r="U6" s="20">
        <f t="shared" si="3"/>
        <v>952.39</v>
      </c>
      <c r="V6" s="20">
        <f t="shared" si="3"/>
        <v>275</v>
      </c>
      <c r="W6" s="20">
        <f t="shared" si="3"/>
        <v>0.35</v>
      </c>
      <c r="X6" s="20">
        <f t="shared" si="3"/>
        <v>785.71</v>
      </c>
      <c r="Y6" s="21">
        <f>IF(Y7="",NA(),Y7)</f>
        <v>103.19</v>
      </c>
      <c r="Z6" s="21">
        <f t="shared" ref="Z6:AH6" si="4">IF(Z7="",NA(),Z7)</f>
        <v>105.41</v>
      </c>
      <c r="AA6" s="21">
        <f t="shared" si="4"/>
        <v>107.51</v>
      </c>
      <c r="AB6" s="21">
        <f t="shared" si="4"/>
        <v>113.13</v>
      </c>
      <c r="AC6" s="21">
        <f t="shared" si="4"/>
        <v>109.1</v>
      </c>
      <c r="AD6" s="21">
        <f t="shared" si="4"/>
        <v>106.37</v>
      </c>
      <c r="AE6" s="21">
        <f t="shared" si="4"/>
        <v>106.07</v>
      </c>
      <c r="AF6" s="21">
        <f t="shared" si="4"/>
        <v>105.5</v>
      </c>
      <c r="AG6" s="21">
        <f t="shared" si="4"/>
        <v>106.35</v>
      </c>
      <c r="AH6" s="21">
        <f t="shared" si="4"/>
        <v>106.62</v>
      </c>
      <c r="AI6" s="20" t="str">
        <f>IF(AI7="","",IF(AI7="-","【-】","【"&amp;SUBSTITUTE(TEXT(AI7,"#,##0.00"),"-","△")&amp;"】"))</f>
        <v>【104.30】</v>
      </c>
      <c r="AJ6" s="21">
        <f>IF(AJ7="",NA(),AJ7)</f>
        <v>45.78</v>
      </c>
      <c r="AK6" s="21">
        <f t="shared" ref="AK6:AS6" si="5">IF(AK7="",NA(),AK7)</f>
        <v>17.96</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86.45</v>
      </c>
      <c r="AV6" s="21">
        <f t="shared" ref="AV6:BD6" si="6">IF(AV7="",NA(),AV7)</f>
        <v>98.15</v>
      </c>
      <c r="AW6" s="21">
        <f t="shared" si="6"/>
        <v>122.83</v>
      </c>
      <c r="AX6" s="21">
        <f t="shared" si="6"/>
        <v>154.93</v>
      </c>
      <c r="AY6" s="21">
        <f t="shared" si="6"/>
        <v>176.12</v>
      </c>
      <c r="AZ6" s="21">
        <f t="shared" si="6"/>
        <v>29.13</v>
      </c>
      <c r="BA6" s="21">
        <f t="shared" si="6"/>
        <v>35.69</v>
      </c>
      <c r="BB6" s="21">
        <f t="shared" si="6"/>
        <v>38.4</v>
      </c>
      <c r="BC6" s="21">
        <f t="shared" si="6"/>
        <v>44.04</v>
      </c>
      <c r="BD6" s="21">
        <f t="shared" si="6"/>
        <v>58.25</v>
      </c>
      <c r="BE6" s="20" t="str">
        <f>IF(BE7="","",IF(BE7="-","【-】","【"&amp;SUBSTITUTE(TEXT(BE7,"#,##0.00"),"-","△")&amp;"】"))</f>
        <v>【47.19】</v>
      </c>
      <c r="BF6" s="21">
        <f>IF(BF7="",NA(),BF7)</f>
        <v>788.41</v>
      </c>
      <c r="BG6" s="21">
        <f t="shared" ref="BG6:BO6" si="7">IF(BG7="",NA(),BG7)</f>
        <v>653.73</v>
      </c>
      <c r="BH6" s="21">
        <f t="shared" si="7"/>
        <v>490.94</v>
      </c>
      <c r="BI6" s="21">
        <f t="shared" si="7"/>
        <v>464.38</v>
      </c>
      <c r="BJ6" s="21">
        <f t="shared" si="7"/>
        <v>383.37</v>
      </c>
      <c r="BK6" s="21">
        <f t="shared" si="7"/>
        <v>867.83</v>
      </c>
      <c r="BL6" s="21">
        <f t="shared" si="7"/>
        <v>791.76</v>
      </c>
      <c r="BM6" s="21">
        <f t="shared" si="7"/>
        <v>900.82</v>
      </c>
      <c r="BN6" s="21">
        <f t="shared" si="7"/>
        <v>839.21</v>
      </c>
      <c r="BO6" s="21">
        <f t="shared" si="7"/>
        <v>791.46</v>
      </c>
      <c r="BP6" s="20" t="str">
        <f>IF(BP7="","",IF(BP7="-","【-】","【"&amp;SUBSTITUTE(TEXT(BP7,"#,##0.00"),"-","△")&amp;"】"))</f>
        <v>【798.10】</v>
      </c>
      <c r="BQ6" s="21">
        <f>IF(BQ7="",NA(),BQ7)</f>
        <v>10.4</v>
      </c>
      <c r="BR6" s="21">
        <f t="shared" ref="BR6:BZ6" si="8">IF(BR7="",NA(),BR7)</f>
        <v>10.02</v>
      </c>
      <c r="BS6" s="21">
        <f t="shared" si="8"/>
        <v>13.58</v>
      </c>
      <c r="BT6" s="21">
        <f t="shared" si="8"/>
        <v>13.11</v>
      </c>
      <c r="BU6" s="21">
        <f t="shared" si="8"/>
        <v>13.5</v>
      </c>
      <c r="BV6" s="21">
        <f t="shared" si="8"/>
        <v>57.08</v>
      </c>
      <c r="BW6" s="21">
        <f t="shared" si="8"/>
        <v>56.26</v>
      </c>
      <c r="BX6" s="21">
        <f t="shared" si="8"/>
        <v>52.94</v>
      </c>
      <c r="BY6" s="21">
        <f t="shared" si="8"/>
        <v>52.05</v>
      </c>
      <c r="BZ6" s="21">
        <f t="shared" si="8"/>
        <v>47.96</v>
      </c>
      <c r="CA6" s="20" t="str">
        <f>IF(CA7="","",IF(CA7="-","【-】","【"&amp;SUBSTITUTE(TEXT(CA7,"#,##0.00"),"-","△")&amp;"】"))</f>
        <v>【54.51】</v>
      </c>
      <c r="CB6" s="21">
        <f>IF(CB7="",NA(),CB7)</f>
        <v>970.73</v>
      </c>
      <c r="CC6" s="21">
        <f t="shared" ref="CC6:CK6" si="9">IF(CC7="",NA(),CC7)</f>
        <v>1045.97</v>
      </c>
      <c r="CD6" s="21">
        <f t="shared" si="9"/>
        <v>863.48</v>
      </c>
      <c r="CE6" s="21">
        <f t="shared" si="9"/>
        <v>875.87</v>
      </c>
      <c r="CF6" s="21">
        <f t="shared" si="9"/>
        <v>894.48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20.38</v>
      </c>
      <c r="CN6" s="21">
        <f t="shared" ref="CN6:CV6" si="10">IF(CN7="",NA(),CN7)</f>
        <v>20.91</v>
      </c>
      <c r="CO6" s="21">
        <f t="shared" si="10"/>
        <v>23.19</v>
      </c>
      <c r="CP6" s="21">
        <f t="shared" si="10"/>
        <v>22.25</v>
      </c>
      <c r="CQ6" s="21">
        <f t="shared" si="10"/>
        <v>21.18</v>
      </c>
      <c r="CR6" s="21">
        <f t="shared" si="10"/>
        <v>54.83</v>
      </c>
      <c r="CS6" s="21">
        <f t="shared" si="10"/>
        <v>66.53</v>
      </c>
      <c r="CT6" s="21">
        <f t="shared" si="10"/>
        <v>52.35</v>
      </c>
      <c r="CU6" s="21">
        <f t="shared" si="10"/>
        <v>46.25</v>
      </c>
      <c r="CV6" s="21">
        <f t="shared" si="10"/>
        <v>45.32</v>
      </c>
      <c r="CW6" s="20" t="str">
        <f>IF(CW7="","",IF(CW7="-","【-】","【"&amp;SUBSTITUTE(TEXT(CW7,"#,##0.00"),"-","△")&amp;"】"))</f>
        <v>【49.92】</v>
      </c>
      <c r="CX6" s="21">
        <f>IF(CX7="",NA(),CX7)</f>
        <v>92.73</v>
      </c>
      <c r="CY6" s="21">
        <f t="shared" ref="CY6:DG6" si="11">IF(CY7="",NA(),CY7)</f>
        <v>93.1</v>
      </c>
      <c r="CZ6" s="21">
        <f t="shared" si="11"/>
        <v>93.06</v>
      </c>
      <c r="DA6" s="21">
        <f t="shared" si="11"/>
        <v>92.61</v>
      </c>
      <c r="DB6" s="21">
        <f t="shared" si="11"/>
        <v>93.09</v>
      </c>
      <c r="DC6" s="21">
        <f t="shared" si="11"/>
        <v>84.7</v>
      </c>
      <c r="DD6" s="21">
        <f t="shared" si="11"/>
        <v>84.67</v>
      </c>
      <c r="DE6" s="21">
        <f t="shared" si="11"/>
        <v>84.39</v>
      </c>
      <c r="DF6" s="21">
        <f t="shared" si="11"/>
        <v>83.96</v>
      </c>
      <c r="DG6" s="21">
        <f t="shared" si="11"/>
        <v>83.54</v>
      </c>
      <c r="DH6" s="20" t="str">
        <f>IF(DH7="","",IF(DH7="-","【-】","【"&amp;SUBSTITUTE(TEXT(DH7,"#,##0.00"),"-","△")&amp;"】"))</f>
        <v>【87.80】</v>
      </c>
      <c r="DI6" s="21">
        <f>IF(DI7="",NA(),DI7)</f>
        <v>13.93</v>
      </c>
      <c r="DJ6" s="21">
        <f t="shared" ref="DJ6:DR6" si="12">IF(DJ7="",NA(),DJ7)</f>
        <v>17.059999999999999</v>
      </c>
      <c r="DK6" s="21">
        <f t="shared" si="12"/>
        <v>23.87</v>
      </c>
      <c r="DL6" s="21">
        <f t="shared" si="12"/>
        <v>21.35</v>
      </c>
      <c r="DM6" s="21">
        <f t="shared" si="12"/>
        <v>23.43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1">
        <f t="shared" ref="EF6:EN6" si="14">IF(EF7="",NA(),EF7)</f>
        <v>0.38</v>
      </c>
      <c r="EG6" s="21">
        <f t="shared" si="14"/>
        <v>2.75</v>
      </c>
      <c r="EH6" s="21">
        <f t="shared" si="14"/>
        <v>3.13</v>
      </c>
      <c r="EI6" s="21">
        <f t="shared" si="14"/>
        <v>2.5</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232157</v>
      </c>
      <c r="D7" s="23">
        <v>46</v>
      </c>
      <c r="E7" s="23">
        <v>17</v>
      </c>
      <c r="F7" s="23">
        <v>5</v>
      </c>
      <c r="G7" s="23">
        <v>0</v>
      </c>
      <c r="H7" s="23" t="s">
        <v>96</v>
      </c>
      <c r="I7" s="23" t="s">
        <v>97</v>
      </c>
      <c r="J7" s="23" t="s">
        <v>98</v>
      </c>
      <c r="K7" s="23" t="s">
        <v>99</v>
      </c>
      <c r="L7" s="23" t="s">
        <v>100</v>
      </c>
      <c r="M7" s="23" t="s">
        <v>101</v>
      </c>
      <c r="N7" s="24" t="s">
        <v>102</v>
      </c>
      <c r="O7" s="24">
        <v>85.45</v>
      </c>
      <c r="P7" s="24">
        <v>0.39</v>
      </c>
      <c r="Q7" s="24">
        <v>62.29</v>
      </c>
      <c r="R7" s="24">
        <v>1711</v>
      </c>
      <c r="S7" s="24">
        <v>71334</v>
      </c>
      <c r="T7" s="24">
        <v>74.900000000000006</v>
      </c>
      <c r="U7" s="24">
        <v>952.39</v>
      </c>
      <c r="V7" s="24">
        <v>275</v>
      </c>
      <c r="W7" s="24">
        <v>0.35</v>
      </c>
      <c r="X7" s="24">
        <v>785.71</v>
      </c>
      <c r="Y7" s="24">
        <v>103.19</v>
      </c>
      <c r="Z7" s="24">
        <v>105.41</v>
      </c>
      <c r="AA7" s="24">
        <v>107.51</v>
      </c>
      <c r="AB7" s="24">
        <v>113.13</v>
      </c>
      <c r="AC7" s="24">
        <v>109.1</v>
      </c>
      <c r="AD7" s="24">
        <v>106.37</v>
      </c>
      <c r="AE7" s="24">
        <v>106.07</v>
      </c>
      <c r="AF7" s="24">
        <v>105.5</v>
      </c>
      <c r="AG7" s="24">
        <v>106.35</v>
      </c>
      <c r="AH7" s="24">
        <v>106.62</v>
      </c>
      <c r="AI7" s="24">
        <v>104.3</v>
      </c>
      <c r="AJ7" s="24">
        <v>45.78</v>
      </c>
      <c r="AK7" s="24">
        <v>17.96</v>
      </c>
      <c r="AL7" s="24">
        <v>0</v>
      </c>
      <c r="AM7" s="24">
        <v>0</v>
      </c>
      <c r="AN7" s="24">
        <v>0</v>
      </c>
      <c r="AO7" s="24">
        <v>139.02000000000001</v>
      </c>
      <c r="AP7" s="24">
        <v>132.04</v>
      </c>
      <c r="AQ7" s="24">
        <v>145.43</v>
      </c>
      <c r="AR7" s="24">
        <v>129.88999999999999</v>
      </c>
      <c r="AS7" s="24">
        <v>107.99</v>
      </c>
      <c r="AT7" s="24">
        <v>102.74</v>
      </c>
      <c r="AU7" s="24">
        <v>86.45</v>
      </c>
      <c r="AV7" s="24">
        <v>98.15</v>
      </c>
      <c r="AW7" s="24">
        <v>122.83</v>
      </c>
      <c r="AX7" s="24">
        <v>154.93</v>
      </c>
      <c r="AY7" s="24">
        <v>176.12</v>
      </c>
      <c r="AZ7" s="24">
        <v>29.13</v>
      </c>
      <c r="BA7" s="24">
        <v>35.69</v>
      </c>
      <c r="BB7" s="24">
        <v>38.4</v>
      </c>
      <c r="BC7" s="24">
        <v>44.04</v>
      </c>
      <c r="BD7" s="24">
        <v>58.25</v>
      </c>
      <c r="BE7" s="24">
        <v>47.19</v>
      </c>
      <c r="BF7" s="24">
        <v>788.41</v>
      </c>
      <c r="BG7" s="24">
        <v>653.73</v>
      </c>
      <c r="BH7" s="24">
        <v>490.94</v>
      </c>
      <c r="BI7" s="24">
        <v>464.38</v>
      </c>
      <c r="BJ7" s="24">
        <v>383.37</v>
      </c>
      <c r="BK7" s="24">
        <v>867.83</v>
      </c>
      <c r="BL7" s="24">
        <v>791.76</v>
      </c>
      <c r="BM7" s="24">
        <v>900.82</v>
      </c>
      <c r="BN7" s="24">
        <v>839.21</v>
      </c>
      <c r="BO7" s="24">
        <v>791.46</v>
      </c>
      <c r="BP7" s="24">
        <v>798.1</v>
      </c>
      <c r="BQ7" s="24">
        <v>10.4</v>
      </c>
      <c r="BR7" s="24">
        <v>10.02</v>
      </c>
      <c r="BS7" s="24">
        <v>13.58</v>
      </c>
      <c r="BT7" s="24">
        <v>13.11</v>
      </c>
      <c r="BU7" s="24">
        <v>13.5</v>
      </c>
      <c r="BV7" s="24">
        <v>57.08</v>
      </c>
      <c r="BW7" s="24">
        <v>56.26</v>
      </c>
      <c r="BX7" s="24">
        <v>52.94</v>
      </c>
      <c r="BY7" s="24">
        <v>52.05</v>
      </c>
      <c r="BZ7" s="24">
        <v>47.96</v>
      </c>
      <c r="CA7" s="24">
        <v>54.51</v>
      </c>
      <c r="CB7" s="24">
        <v>970.73</v>
      </c>
      <c r="CC7" s="24">
        <v>1045.97</v>
      </c>
      <c r="CD7" s="24">
        <v>863.48</v>
      </c>
      <c r="CE7" s="24">
        <v>875.87</v>
      </c>
      <c r="CF7" s="24">
        <v>894.48</v>
      </c>
      <c r="CG7" s="24">
        <v>274.99</v>
      </c>
      <c r="CH7" s="24">
        <v>282.08999999999997</v>
      </c>
      <c r="CI7" s="24">
        <v>303.27999999999997</v>
      </c>
      <c r="CJ7" s="24">
        <v>301.86</v>
      </c>
      <c r="CK7" s="24">
        <v>325.85000000000002</v>
      </c>
      <c r="CL7" s="24">
        <v>286.33</v>
      </c>
      <c r="CM7" s="24">
        <v>20.38</v>
      </c>
      <c r="CN7" s="24">
        <v>20.91</v>
      </c>
      <c r="CO7" s="24">
        <v>23.19</v>
      </c>
      <c r="CP7" s="24">
        <v>22.25</v>
      </c>
      <c r="CQ7" s="24">
        <v>21.18</v>
      </c>
      <c r="CR7" s="24">
        <v>54.83</v>
      </c>
      <c r="CS7" s="24">
        <v>66.53</v>
      </c>
      <c r="CT7" s="24">
        <v>52.35</v>
      </c>
      <c r="CU7" s="24">
        <v>46.25</v>
      </c>
      <c r="CV7" s="24">
        <v>45.32</v>
      </c>
      <c r="CW7" s="24">
        <v>49.92</v>
      </c>
      <c r="CX7" s="24">
        <v>92.73</v>
      </c>
      <c r="CY7" s="24">
        <v>93.1</v>
      </c>
      <c r="CZ7" s="24">
        <v>93.06</v>
      </c>
      <c r="DA7" s="24">
        <v>92.61</v>
      </c>
      <c r="DB7" s="24">
        <v>93.09</v>
      </c>
      <c r="DC7" s="24">
        <v>84.7</v>
      </c>
      <c r="DD7" s="24">
        <v>84.67</v>
      </c>
      <c r="DE7" s="24">
        <v>84.39</v>
      </c>
      <c r="DF7" s="24">
        <v>83.96</v>
      </c>
      <c r="DG7" s="24">
        <v>83.54</v>
      </c>
      <c r="DH7" s="24">
        <v>87.8</v>
      </c>
      <c r="DI7" s="24">
        <v>13.93</v>
      </c>
      <c r="DJ7" s="24">
        <v>17.059999999999999</v>
      </c>
      <c r="DK7" s="24">
        <v>23.87</v>
      </c>
      <c r="DL7" s="24">
        <v>21.35</v>
      </c>
      <c r="DM7" s="24">
        <v>23.43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0.38</v>
      </c>
      <c r="EG7" s="24">
        <v>2.75</v>
      </c>
      <c r="EH7" s="24">
        <v>3.13</v>
      </c>
      <c r="EI7" s="24">
        <v>2.5</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2026-02-13T02:07:16Z</cp:lastPrinted>
  <dcterms:created xsi:type="dcterms:W3CDTF">2025-12-23T06:20:55Z</dcterms:created>
  <dcterms:modified xsi:type="dcterms:W3CDTF">2026-02-13T02:07:21Z</dcterms:modified>
  <cp:category/>
</cp:coreProperties>
</file>