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17　常滑市○\下水（公下、農集）○\"/>
    </mc:Choice>
  </mc:AlternateContent>
  <xr:revisionPtr revIDLastSave="0" documentId="13_ncr:1_{6420E70E-2525-4A6C-9590-8984B50BF4B0}" xr6:coauthVersionLast="47" xr6:coauthVersionMax="47" xr10:uidLastSave="{00000000-0000-0000-0000-000000000000}"/>
  <workbookProtection workbookAlgorithmName="SHA-512" workbookHashValue="S/3Vbng9BFb4q8O6g+bVtKw1w/M0oPTpS+ojcWWpppCFs+he4ZmmdZnq/IZRiQVwv4/VCPWS5DyP8gcbdDrs/A==" workbookSaltValue="aHE51OB4oLENvBWPbyEy6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E85" i="4"/>
  <c r="AT10" i="4"/>
  <c r="AL10" i="4"/>
  <c r="I10" i="4"/>
  <c r="AL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<sst xmlns="http://schemas.openxmlformats.org/spreadsheetml/2006/main" count="231" uniqueCount="116">
  <si>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</si>
  <si>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</si>
  <si>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</si>
  <si>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</si>
  <si>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</si>
  <si>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</si>
  <si>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</si>
  <si>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</si>
  <si>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</si>
  <si>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</si>
  <si>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</si>
  <si>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</si>
  <si>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</si>
  <si>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</si>
  <si>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</si>
  <si>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</si>
  <si>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</si>
  <si>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</si>
  <si>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</si>
  <si>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</si>
  <si>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</si>
  <si>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</si>
  <si>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</si>
  <si>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</si>
  <si>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</si>
  <si>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</si>
  <si>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</si>
  <si>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</si>
  <si>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</si>
  <si>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</si>
  <si>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</si>
  <si>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</si>
  <si>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</si>
  <si>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</si>
  <si>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</si>
  <si>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</si>
  <si>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</si>
  <si>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</si>
  <si>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</si>
  <si>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</si>
  <si>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</si>
  <si>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</si>
  <si>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</si>
  <si>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</si>
  <si>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</si>
  <si>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</si>
  <si>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</si>
  <si>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</si>
  <si>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</si>
  <si>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</si>
  <si>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</si>
  <si>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</si>
  <si>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</si>
  <si>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</si>
  <si>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</si>
  <si>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</si>
  <si>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</si>
  <si>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</si>
  <si>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</si>
  <si>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</si>
  <si>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</si>
  <si>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</si>
  <si>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</si>
  <si>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</si>
  <si>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</si>
  <si>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</si>
  <si>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</si>
  <si>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</si>
  <si>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</si>
  <si>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</si>
  <si>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</si>
  <si>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</si>
  <si>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</si>
  <si>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</si>
  <si>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</si>
  <si>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</si>
  <si>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</si>
  <si>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</si>
  <si>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</si>
  <si>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</si>
  <si>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</si>
  <si>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</si>
  <si>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</si>
  <si>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</si>
  <si>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</si>
  <si>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</si>
  <si>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</si>
  <si>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</si>
  <si>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</si>
  <si>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</si>
  <si>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</si>
  <si>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</si>
  <si>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</si>
  <si>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</si>
  <si>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</si>
  <si>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</si>
  <si>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常滑市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</si>
  <si>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</si>
  <si>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</si>
  <si>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</si>
  <si>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</si>
  <si>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</si>
  <si>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</si>
  <si>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</si>
  <si>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</si>
  <si>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</si>
  <si>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</si>
  <si>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</si>
  <si>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</si>
  <si>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</si>
  <si>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</si>
  <si>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</si>
  <si>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</si>
  <si>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経営状況として、①経常収支比率は110.56％と黒字となったが、前年度と比べ黒字幅は縮小した。⑥汚水処理原価は、前年度と比べ増加したが、引き続き類似団体平均値と比べて低く抑えられていることから、効率的な維持管理を行うことができているものと考える。⑤経費回収率については</t>
    </r>
    <r>
      <rPr>
        <sz val="11"/>
        <rFont val="ＭＳ ゴシック"/>
        <family val="3"/>
        <charset val="128"/>
      </rPr>
      <t>、単発的な業務委託を行ったこと等により、大きく低下した。</t>
    </r>
    <r>
      <rPr>
        <sz val="11"/>
        <color theme="1"/>
        <rFont val="ＭＳ ゴシック"/>
        <family val="3"/>
        <charset val="128"/>
      </rPr>
      <t xml:space="preserve">
　財政状態として、③流動比率は、</t>
    </r>
    <r>
      <rPr>
        <sz val="11"/>
        <rFont val="ＭＳ ゴシック"/>
        <family val="3"/>
        <charset val="128"/>
      </rPr>
      <t>翌年度償還予定の企業債が減少したこと等により前年度と比べて値が上昇し、100％を上回った。類似団体平均値と比べても</t>
    </r>
    <r>
      <rPr>
        <sz val="11"/>
        <color theme="1"/>
        <rFont val="ＭＳ ゴシック"/>
        <family val="3"/>
        <charset val="128"/>
      </rPr>
      <t>余裕のある比率となっている。④企業債残高対事業規模比率は、企業債残高の大部分を一般会計が負担する見込みであるため低い値となっている。
　</t>
    </r>
    <r>
      <rPr>
        <sz val="11"/>
        <rFont val="ＭＳ ゴシック"/>
        <family val="3"/>
        <charset val="128"/>
      </rPr>
      <t>⑦施設利用率は、前年度と比べて上昇したが、引き続き類似団体平均値と比べて低い値となっている。
　⑧水洗化率は、戸別訪問による接続促進の</t>
    </r>
    <r>
      <rPr>
        <sz val="11"/>
        <color theme="1"/>
        <rFont val="ＭＳ ゴシック"/>
        <family val="3"/>
        <charset val="128"/>
      </rPr>
      <t>取り組みによって毎年上昇してきたが、類似団体平均値と比べてやや低い状況である。接続促進は、使用料収入増加のためにも重要な課題となっている。</t>
    </r>
    <rPh sb="1" eb="3">
      <t>ケイエイ</t>
    </rPh>
    <rPh sb="3" eb="5">
      <t>ジョウキョウ</t>
    </rPh>
    <rPh sb="10" eb="12">
      <t>ケイジョウ</t>
    </rPh>
    <rPh sb="25" eb="27">
      <t>クロジ</t>
    </rPh>
    <rPh sb="33" eb="36">
      <t>ゼンネンド</t>
    </rPh>
    <rPh sb="37" eb="38">
      <t>クラ</t>
    </rPh>
    <rPh sb="43" eb="45">
      <t>シュクショウ</t>
    </rPh>
    <rPh sb="59" eb="60">
      <t>ド</t>
    </rPh>
    <rPh sb="61" eb="62">
      <t>クラ</t>
    </rPh>
    <rPh sb="63" eb="65">
      <t>ゾウカ</t>
    </rPh>
    <rPh sb="69" eb="70">
      <t>ヒ</t>
    </rPh>
    <rPh sb="71" eb="72">
      <t>ツヅ</t>
    </rPh>
    <rPh sb="125" eb="127">
      <t>ケイヒ</t>
    </rPh>
    <rPh sb="127" eb="129">
      <t>カイシュウ</t>
    </rPh>
    <rPh sb="129" eb="130">
      <t>リツ</t>
    </rPh>
    <rPh sb="136" eb="139">
      <t>タンパツテキ</t>
    </rPh>
    <rPh sb="140" eb="142">
      <t>ギョウム</t>
    </rPh>
    <rPh sb="142" eb="144">
      <t>イタク</t>
    </rPh>
    <rPh sb="165" eb="167">
      <t>ザイセイ</t>
    </rPh>
    <rPh sb="167" eb="169">
      <t>ジョウタイ</t>
    </rPh>
    <rPh sb="174" eb="176">
      <t>リュウドウ</t>
    </rPh>
    <rPh sb="176" eb="178">
      <t>ヒリツ</t>
    </rPh>
    <rPh sb="220" eb="222">
      <t>ウワマワ</t>
    </rPh>
    <rPh sb="225" eb="227">
      <t>ルイジ</t>
    </rPh>
    <rPh sb="227" eb="229">
      <t>ダンタイ</t>
    </rPh>
    <rPh sb="229" eb="231">
      <t>ヘイキン</t>
    </rPh>
    <rPh sb="231" eb="232">
      <t>チ</t>
    </rPh>
    <rPh sb="313" eb="316">
      <t>ゼンネンド</t>
    </rPh>
    <rPh sb="317" eb="318">
      <t>クラ</t>
    </rPh>
    <rPh sb="320" eb="322">
      <t>ジョウショウ</t>
    </rPh>
    <rPh sb="326" eb="327">
      <t>ヒ</t>
    </rPh>
    <rPh sb="328" eb="329">
      <t>ツヅ</t>
    </rPh>
    <rPh sb="341" eb="342">
      <t>ヒク</t>
    </rPh>
    <rPh sb="367" eb="369">
      <t>セツゾク</t>
    </rPh>
    <rPh sb="369" eb="371">
      <t>ソクシン</t>
    </rPh>
    <rPh sb="372" eb="373">
      <t>ト</t>
    </rPh>
    <rPh sb="374" eb="375">
      <t>ク</t>
    </rPh>
    <rPh sb="380" eb="382">
      <t>マイトシ</t>
    </rPh>
    <rPh sb="390" eb="392">
      <t>ルイジ</t>
    </rPh>
    <rPh sb="398" eb="399">
      <t>クラ</t>
    </rPh>
    <rPh sb="403" eb="404">
      <t>ヒク</t>
    </rPh>
    <rPh sb="405" eb="407">
      <t>ジョウキョウ</t>
    </rPh>
    <rPh sb="411" eb="413">
      <t>セツゾク</t>
    </rPh>
    <rPh sb="413" eb="415">
      <t>ソクシン</t>
    </rPh>
    <rPh sb="417" eb="420">
      <t>シヨウリョウ</t>
    </rPh>
    <rPh sb="420" eb="422">
      <t>シュウニュウ</t>
    </rPh>
    <rPh sb="422" eb="424">
      <t>ゾウカ</t>
    </rPh>
    <rPh sb="429" eb="431">
      <t>ジュウヨウ</t>
    </rPh>
    <phoneticPr fontId="15"/>
  </si>
  <si>
    <t>　①有形固定資産減価償却率は、令和２年度に地方公営企業法を適用したため、５年目である令和６年度は令和２年度の約５倍となった。
　②管渠老朽化率及び③管渠改善率については、　管渠は耐用年数を迎えていないため、修繕・更新を計画的に行っていない。しかし、平成24年度には経年による管渠の閉塞が生じ、勾配確保のため本管を一部入れ替えている。</t>
    <rPh sb="2" eb="4">
      <t>ユウケイ</t>
    </rPh>
    <rPh sb="4" eb="6">
      <t>コテイ</t>
    </rPh>
    <rPh sb="6" eb="8">
      <t>シサン</t>
    </rPh>
    <rPh sb="8" eb="10">
      <t>ゲンカ</t>
    </rPh>
    <rPh sb="10" eb="12">
      <t>ショウキャク</t>
    </rPh>
    <rPh sb="12" eb="13">
      <t>リツ</t>
    </rPh>
    <rPh sb="15" eb="17">
      <t>レイワ</t>
    </rPh>
    <rPh sb="18" eb="20">
      <t>ネンド</t>
    </rPh>
    <rPh sb="21" eb="23">
      <t>チホウ</t>
    </rPh>
    <rPh sb="23" eb="25">
      <t>コウエイ</t>
    </rPh>
    <rPh sb="25" eb="27">
      <t>キギョウ</t>
    </rPh>
    <rPh sb="27" eb="28">
      <t>ホウ</t>
    </rPh>
    <rPh sb="29" eb="31">
      <t>テキヨウ</t>
    </rPh>
    <rPh sb="37" eb="39">
      <t>ネンメ</t>
    </rPh>
    <rPh sb="42" eb="44">
      <t>レイワ</t>
    </rPh>
    <rPh sb="45" eb="47">
      <t>ネンド</t>
    </rPh>
    <rPh sb="54" eb="55">
      <t>ヤク</t>
    </rPh>
    <rPh sb="56" eb="57">
      <t>バイ</t>
    </rPh>
    <rPh sb="65" eb="67">
      <t>カンキョ</t>
    </rPh>
    <rPh sb="67" eb="70">
      <t>ロウキュウカ</t>
    </rPh>
    <rPh sb="70" eb="71">
      <t>リツ</t>
    </rPh>
    <rPh sb="71" eb="72">
      <t>オヨ</t>
    </rPh>
    <rPh sb="74" eb="76">
      <t>カンキョ</t>
    </rPh>
    <rPh sb="76" eb="78">
      <t>カイゼン</t>
    </rPh>
    <rPh sb="78" eb="79">
      <t>リツ</t>
    </rPh>
    <phoneticPr fontId="4"/>
  </si>
  <si>
    <r>
      <t>　市内全体で７地区について事業を実施しているが、それぞれの供用開始時期に違いがある。比較的新しい地区では水洗化率が伸び悩んでおり、接続促進が課題である一方、供用開始後の年数が長い地区では処理場の老朽化に伴う更新工事が必要となってきている。
　７地区ともに、処理区域内人口は減少傾向にあり、使用料収入の確保、維持管理の効率化、一般会計繰入金の在り方が今後の課題となる。
　令和６年度には、こうした課題を整理した上で持続的かつ安定的な経営基盤の強化に取り組んでいくため、経営戦略の改定を行った。
　今後は、使用料の改定について公共下水道事業と一体的に取り組み、収入の増加を図る。</t>
    </r>
    <r>
      <rPr>
        <sz val="11"/>
        <color rgb="FFFF0000"/>
        <rFont val="ＭＳ ゴシック"/>
        <family val="3"/>
        <charset val="128"/>
      </rPr>
      <t xml:space="preserve">
</t>
    </r>
    <rPh sb="65" eb="67">
      <t>セツゾク</t>
    </rPh>
    <rPh sb="67" eb="69">
      <t>ソクシン</t>
    </rPh>
    <rPh sb="70" eb="72">
      <t>カダイ</t>
    </rPh>
    <rPh sb="75" eb="77">
      <t>イッポウ</t>
    </rPh>
    <rPh sb="78" eb="80">
      <t>キョウヨウ</t>
    </rPh>
    <rPh sb="80" eb="82">
      <t>カイシ</t>
    </rPh>
    <rPh sb="82" eb="83">
      <t>ゴ</t>
    </rPh>
    <rPh sb="84" eb="86">
      <t>ネンスウ</t>
    </rPh>
    <rPh sb="87" eb="88">
      <t>ナガ</t>
    </rPh>
    <rPh sb="105" eb="107">
      <t>コウジ</t>
    </rPh>
    <rPh sb="108" eb="110">
      <t>ヒツヨウ</t>
    </rPh>
    <rPh sb="122" eb="124">
      <t>チク</t>
    </rPh>
    <rPh sb="284" eb="285">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</si>
</sst>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F6-40A9-AC88-D80E996E5C2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02F6-40A9-AC88-D80E996E5C2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48.57</c:v>
                </c:pt>
                <c:pt idx="1">
                  <c:v>44.95</c:v>
                </c:pt>
                <c:pt idx="2">
                  <c:v>49.22</c:v>
                </c:pt>
                <c:pt idx="3">
                  <c:v>47.32</c:v>
                </c:pt>
                <c:pt idx="4">
                  <c:v>48.1</c:v>
                </c:pt>
              </c:numCache>
            </c:numRef>
          </c:val>
          <c:extLst>
            <c:ext xmlns:c16="http://schemas.microsoft.com/office/drawing/2014/chart" uri="{C3380CC4-5D6E-409C-BE32-E72D297353CC}">
              <c16:uniqueId val="{00000000-51AC-46A3-B1A2-4890A73AEB7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51AC-46A3-B1A2-4890A73AEB7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87.47</c:v>
                </c:pt>
                <c:pt idx="1">
                  <c:v>88.06</c:v>
                </c:pt>
                <c:pt idx="2">
                  <c:v>88.4</c:v>
                </c:pt>
                <c:pt idx="3">
                  <c:v>88.71</c:v>
                </c:pt>
                <c:pt idx="4">
                  <c:v>88.91</c:v>
                </c:pt>
              </c:numCache>
            </c:numRef>
          </c:val>
          <c:extLst>
            <c:ext xmlns:c16="http://schemas.microsoft.com/office/drawing/2014/chart" uri="{C3380CC4-5D6E-409C-BE32-E72D297353CC}">
              <c16:uniqueId val="{00000000-41AE-4289-9DEF-B641791EC3A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41AE-4289-9DEF-B641791EC3A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124.27</c:v>
                </c:pt>
                <c:pt idx="1">
                  <c:v>106.41</c:v>
                </c:pt>
                <c:pt idx="2">
                  <c:v>104.45</c:v>
                </c:pt>
                <c:pt idx="3">
                  <c:v>112.97</c:v>
                </c:pt>
                <c:pt idx="4">
                  <c:v>110.56</c:v>
                </c:pt>
              </c:numCache>
            </c:numRef>
          </c:val>
          <c:extLst>
            <c:ext xmlns:c16="http://schemas.microsoft.com/office/drawing/2014/chart" uri="{C3380CC4-5D6E-409C-BE32-E72D297353CC}">
              <c16:uniqueId val="{00000000-7072-427C-9965-7B9DD2AD309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7072-427C-9965-7B9DD2AD309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3.57</c:v>
                </c:pt>
                <c:pt idx="1">
                  <c:v>7.14</c:v>
                </c:pt>
                <c:pt idx="2">
                  <c:v>10.53</c:v>
                </c:pt>
                <c:pt idx="3">
                  <c:v>13.72</c:v>
                </c:pt>
                <c:pt idx="4">
                  <c:v>16.84</c:v>
                </c:pt>
              </c:numCache>
            </c:numRef>
          </c:val>
          <c:extLst>
            <c:ext xmlns:c16="http://schemas.microsoft.com/office/drawing/2014/chart" uri="{C3380CC4-5D6E-409C-BE32-E72D297353CC}">
              <c16:uniqueId val="{00000000-3E71-4F3D-A2DF-A855421E66F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3E71-4F3D-A2DF-A855421E66F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96-4935-80D0-9D2BEA75746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2296-4935-80D0-9D2BEA75746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5F-400D-91DE-123DFD0103D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155F-400D-91DE-123DFD0103D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85.71</c:v>
                </c:pt>
                <c:pt idx="1">
                  <c:v>106.39</c:v>
                </c:pt>
                <c:pt idx="2">
                  <c:v>106.5</c:v>
                </c:pt>
                <c:pt idx="3">
                  <c:v>115.34</c:v>
                </c:pt>
                <c:pt idx="4">
                  <c:v>134.66999999999999</c:v>
                </c:pt>
              </c:numCache>
            </c:numRef>
          </c:val>
          <c:extLst>
            <c:ext xmlns:c16="http://schemas.microsoft.com/office/drawing/2014/chart" uri="{C3380CC4-5D6E-409C-BE32-E72D297353CC}">
              <c16:uniqueId val="{00000000-4872-49FF-8771-81950F45966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4872-49FF-8771-81950F45966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quot;-&quot;">
                  <c:v>74.06</c:v>
                </c:pt>
                <c:pt idx="3" formatCode="#,##0.00;&quot;△&quot;#,##0.00;&quot;-&quot;">
                  <c:v>88.49</c:v>
                </c:pt>
                <c:pt idx="4" formatCode="#,##0.00;&quot;△&quot;#,##0.00;&quot;-&quot;">
                  <c:v>122.03</c:v>
                </c:pt>
              </c:numCache>
            </c:numRef>
          </c:val>
          <c:extLst>
            <c:ext xmlns:c16="http://schemas.microsoft.com/office/drawing/2014/chart" uri="{C3380CC4-5D6E-409C-BE32-E72D297353CC}">
              <c16:uniqueId val="{00000000-DD9C-492C-B536-DF46B32561C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DD9C-492C-B536-DF46B32561C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66.510000000000005</c:v>
                </c:pt>
                <c:pt idx="1">
                  <c:v>65.540000000000006</c:v>
                </c:pt>
                <c:pt idx="2">
                  <c:v>65.27</c:v>
                </c:pt>
                <c:pt idx="3">
                  <c:v>66.16</c:v>
                </c:pt>
                <c:pt idx="4">
                  <c:v>58</c:v>
                </c:pt>
              </c:numCache>
            </c:numRef>
          </c:val>
          <c:extLst>
            <c:ext xmlns:c16="http://schemas.microsoft.com/office/drawing/2014/chart" uri="{C3380CC4-5D6E-409C-BE32-E72D297353CC}">
              <c16:uniqueId val="{00000000-6B56-422D-8F23-DDCAA8153EA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6B56-422D-8F23-DDCAA8153EA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137.9</c:v>
                </c:pt>
                <c:pt idx="1">
                  <c:v>150</c:v>
                </c:pt>
                <c:pt idx="2">
                  <c:v>150</c:v>
                </c:pt>
                <c:pt idx="3">
                  <c:v>150</c:v>
                </c:pt>
                <c:pt idx="4">
                  <c:v>168.58</c:v>
                </c:pt>
              </c:numCache>
            </c:numRef>
          </c:val>
          <c:extLst>
            <c:ext xmlns:c16="http://schemas.microsoft.com/office/drawing/2014/chart" uri="{C3380CC4-5D6E-409C-BE32-E72D297353CC}">
              <c16:uniqueId val="{00000000-F4F1-4932-83C2-4CC476AAD54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F4F1-4932-83C2-4CC476AAD54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常滑市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58662</v>
      </c>
      <c r="AM8" s="45"/>
      <c r="AN8" s="45"/>
      <c r="AO8" s="45"/>
      <c r="AP8" s="45"/>
      <c r="AQ8" s="45"/>
      <c r="AR8" s="45"/>
      <c r="AS8" s="45"/>
      <c r="AT8" s="44">
        <f>データ!T6</f>
        <v>55.9</v>
      </c>
      <c r="AU8" s="44"/>
      <c r="AV8" s="44"/>
      <c r="AW8" s="44"/>
      <c r="AX8" s="44"/>
      <c r="AY8" s="44"/>
      <c r="AZ8" s="44"/>
      <c r="BA8" s="44"/>
      <c r="BB8" s="44">
        <f>データ!U6</f>
        <v>1049.4100000000001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89.79</v>
      </c>
      <c r="J10" s="44"/>
      <c r="K10" s="44"/>
      <c r="L10" s="44"/>
      <c r="M10" s="44"/>
      <c r="N10" s="44"/>
      <c r="O10" s="44"/>
      <c r="P10" s="44">
        <f>データ!P6</f>
        <v>9.42</v>
      </c>
      <c r="Q10" s="44"/>
      <c r="R10" s="44"/>
      <c r="S10" s="44"/>
      <c r="T10" s="44"/>
      <c r="U10" s="44"/>
      <c r="V10" s="44"/>
      <c r="W10" s="44">
        <f>データ!Q6</f>
        <v>81.760000000000005</v>
      </c>
      <c r="X10" s="44"/>
      <c r="Y10" s="44"/>
      <c r="Z10" s="44"/>
      <c r="AA10" s="44"/>
      <c r="AB10" s="44"/>
      <c r="AC10" s="44"/>
      <c r="AD10" s="45">
        <f>データ!R6</f>
        <v>1705</v>
      </c>
      <c r="AE10" s="45"/>
      <c r="AF10" s="45"/>
      <c r="AG10" s="45"/>
      <c r="AH10" s="45"/>
      <c r="AI10" s="45"/>
      <c r="AJ10" s="45"/>
      <c r="AK10" s="2"/>
      <c r="AL10" s="45">
        <f>データ!V6</f>
        <v>5526</v>
      </c>
      <c r="AM10" s="45"/>
      <c r="AN10" s="45"/>
      <c r="AO10" s="45"/>
      <c r="AP10" s="45"/>
      <c r="AQ10" s="45"/>
      <c r="AR10" s="45"/>
      <c r="AS10" s="45"/>
      <c r="AT10" s="44">
        <f>データ!W6</f>
        <v>2.62</v>
      </c>
      <c r="AU10" s="44"/>
      <c r="AV10" s="44"/>
      <c r="AW10" s="44"/>
      <c r="AX10" s="44"/>
      <c r="AY10" s="44"/>
      <c r="AZ10" s="44"/>
      <c r="BA10" s="44"/>
      <c r="BB10" s="44">
        <f>データ!X6</f>
        <v>2109.16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eaWzRDhC7IiQDm2AeTEIy80qqGLKnaPVtfgqbX294naC/Kr8FqwgezB0BKxY52pVo4a1sZXyipAbL394SRg6qQ==" saltValue="NzD6nkmRHq2eCvJAevnQZ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232165</v>
      </c>
      <c r="D6" s="19">
        <f t="shared" si="3"/>
        <v>46</v>
      </c>
      <c r="E6" s="19">
        <f t="shared" si="3"/>
        <v>17</v>
      </c>
      <c r="F6" s="19">
        <f t="shared" si="3"/>
        <v>5</v>
      </c>
      <c r="G6" s="19">
        <f t="shared" si="3"/>
        <v>0</v>
      </c>
      <c r="H6" s="19" t="str">
        <f t="shared" si="3"/>
        <v>愛知県　常滑市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89.79</v>
      </c>
      <c r="P6" s="20">
        <f t="shared" si="3"/>
        <v>9.42</v>
      </c>
      <c r="Q6" s="20">
        <f t="shared" si="3"/>
        <v>81.760000000000005</v>
      </c>
      <c r="R6" s="20">
        <f t="shared" si="3"/>
        <v>1705</v>
      </c>
      <c r="S6" s="20">
        <f t="shared" si="3"/>
        <v>58662</v>
      </c>
      <c r="T6" s="20">
        <f t="shared" si="3"/>
        <v>55.9</v>
      </c>
      <c r="U6" s="20">
        <f t="shared" si="3"/>
        <v>1049.4100000000001</v>
      </c>
      <c r="V6" s="20">
        <f t="shared" si="3"/>
        <v>5526</v>
      </c>
      <c r="W6" s="20">
        <f t="shared" si="3"/>
        <v>2.62</v>
      </c>
      <c r="X6" s="20">
        <f t="shared" si="3"/>
        <v>2109.16</v>
      </c>
      <c r="Y6" s="21">
        <f>IF(Y7="",NA(),Y7)</f>
        <v>124.27</v>
      </c>
      <c r="Z6" s="21">
        <f t="shared" ref="Z6:AH6" si="4">IF(Z7="",NA(),Z7)</f>
        <v>106.41</v>
      </c>
      <c r="AA6" s="21">
        <f t="shared" si="4"/>
        <v>104.45</v>
      </c>
      <c r="AB6" s="21">
        <f t="shared" si="4"/>
        <v>112.97</v>
      </c>
      <c r="AC6" s="21">
        <f t="shared" si="4"/>
        <v>110.56</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85.71</v>
      </c>
      <c r="AV6" s="21">
        <f t="shared" ref="AV6:BD6" si="6">IF(AV7="",NA(),AV7)</f>
        <v>106.39</v>
      </c>
      <c r="AW6" s="21">
        <f t="shared" si="6"/>
        <v>106.5</v>
      </c>
      <c r="AX6" s="21">
        <f t="shared" si="6"/>
        <v>115.34</v>
      </c>
      <c r="AY6" s="21">
        <f t="shared" si="6"/>
        <v>134.66999999999999</v>
      </c>
      <c r="AZ6" s="21">
        <f t="shared" si="6"/>
        <v>37.24</v>
      </c>
      <c r="BA6" s="21">
        <f t="shared" si="6"/>
        <v>33.58</v>
      </c>
      <c r="BB6" s="21">
        <f t="shared" si="6"/>
        <v>35.42</v>
      </c>
      <c r="BC6" s="21">
        <f t="shared" si="6"/>
        <v>39.82</v>
      </c>
      <c r="BD6" s="21">
        <f t="shared" si="6"/>
        <v>41.03</v>
      </c>
      <c r="BE6" s="20" t="str">
        <f>IF(BE7="","",IF(BE7="-","【-】","【"&amp;SUBSTITUTE(TEXT(BE7,"#,##0.00"),"-","△")&amp;"】"))</f>
        <v>【47.19】</v>
      </c>
      <c r="BF6" s="20">
        <f>IF(BF7="",NA(),BF7)</f>
        <v>0</v>
      </c>
      <c r="BG6" s="20">
        <f t="shared" ref="BG6:BO6" si="7">IF(BG7="",NA(),BG7)</f>
        <v>0</v>
      </c>
      <c r="BH6" s="21">
        <f t="shared" si="7"/>
        <v>74.06</v>
      </c>
      <c r="BI6" s="21">
        <f t="shared" si="7"/>
        <v>88.49</v>
      </c>
      <c r="BJ6" s="21">
        <f t="shared" si="7"/>
        <v>122.03</v>
      </c>
      <c r="BK6" s="21">
        <f t="shared" si="7"/>
        <v>783.8</v>
      </c>
      <c r="BL6" s="21">
        <f t="shared" si="7"/>
        <v>778.81</v>
      </c>
      <c r="BM6" s="21">
        <f t="shared" si="7"/>
        <v>718.49</v>
      </c>
      <c r="BN6" s="21">
        <f t="shared" si="7"/>
        <v>743.31</v>
      </c>
      <c r="BO6" s="21">
        <f t="shared" si="7"/>
        <v>796.8</v>
      </c>
      <c r="BP6" s="20" t="str">
        <f>IF(BP7="","",IF(BP7="-","【-】","【"&amp;SUBSTITUTE(TEXT(BP7,"#,##0.00"),"-","△")&amp;"】"))</f>
        <v>【798.10】</v>
      </c>
      <c r="BQ6" s="21">
        <f>IF(BQ7="",NA(),BQ7)</f>
        <v>66.510000000000005</v>
      </c>
      <c r="BR6" s="21">
        <f t="shared" ref="BR6:BZ6" si="8">IF(BR7="",NA(),BR7)</f>
        <v>65.540000000000006</v>
      </c>
      <c r="BS6" s="21">
        <f t="shared" si="8"/>
        <v>65.27</v>
      </c>
      <c r="BT6" s="21">
        <f t="shared" si="8"/>
        <v>66.16</v>
      </c>
      <c r="BU6" s="21">
        <f t="shared" si="8"/>
        <v>58</v>
      </c>
      <c r="BV6" s="21">
        <f t="shared" si="8"/>
        <v>68.11</v>
      </c>
      <c r="BW6" s="21">
        <f t="shared" si="8"/>
        <v>67.23</v>
      </c>
      <c r="BX6" s="21">
        <f t="shared" si="8"/>
        <v>61.82</v>
      </c>
      <c r="BY6" s="21">
        <f t="shared" si="8"/>
        <v>61.15</v>
      </c>
      <c r="BZ6" s="21">
        <f t="shared" si="8"/>
        <v>58.41</v>
      </c>
      <c r="CA6" s="20" t="str">
        <f>IF(CA7="","",IF(CA7="-","【-】","【"&amp;SUBSTITUTE(TEXT(CA7,"#,##0.00"),"-","△")&amp;"】"))</f>
        <v>【54.51】</v>
      </c>
      <c r="CB6" s="21">
        <f>IF(CB7="",NA(),CB7)</f>
        <v>137.9</v>
      </c>
      <c r="CC6" s="21">
        <f t="shared" ref="CC6:CK6" si="9">IF(CC7="",NA(),CC7)</f>
        <v>150</v>
      </c>
      <c r="CD6" s="21">
        <f t="shared" si="9"/>
        <v>150</v>
      </c>
      <c r="CE6" s="21">
        <f t="shared" si="9"/>
        <v>150</v>
      </c>
      <c r="CF6" s="21">
        <f t="shared" si="9"/>
        <v>168.58</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48.57</v>
      </c>
      <c r="CN6" s="21">
        <f t="shared" ref="CN6:CV6" si="10">IF(CN7="",NA(),CN7)</f>
        <v>44.95</v>
      </c>
      <c r="CO6" s="21">
        <f t="shared" si="10"/>
        <v>49.22</v>
      </c>
      <c r="CP6" s="21">
        <f t="shared" si="10"/>
        <v>47.32</v>
      </c>
      <c r="CQ6" s="21">
        <f t="shared" si="10"/>
        <v>48.1</v>
      </c>
      <c r="CR6" s="21">
        <f t="shared" si="10"/>
        <v>55.26</v>
      </c>
      <c r="CS6" s="21">
        <f t="shared" si="10"/>
        <v>54.54</v>
      </c>
      <c r="CT6" s="21">
        <f t="shared" si="10"/>
        <v>52.9</v>
      </c>
      <c r="CU6" s="21">
        <f t="shared" si="10"/>
        <v>52.63</v>
      </c>
      <c r="CV6" s="21">
        <f t="shared" si="10"/>
        <v>52.34</v>
      </c>
      <c r="CW6" s="20" t="str">
        <f>IF(CW7="","",IF(CW7="-","【-】","【"&amp;SUBSTITUTE(TEXT(CW7,"#,##0.00"),"-","△")&amp;"】"))</f>
        <v>【49.92】</v>
      </c>
      <c r="CX6" s="21">
        <f>IF(CX7="",NA(),CX7)</f>
        <v>87.47</v>
      </c>
      <c r="CY6" s="21">
        <f t="shared" ref="CY6:DG6" si="11">IF(CY7="",NA(),CY7)</f>
        <v>88.06</v>
      </c>
      <c r="CZ6" s="21">
        <f t="shared" si="11"/>
        <v>88.4</v>
      </c>
      <c r="DA6" s="21">
        <f t="shared" si="11"/>
        <v>88.71</v>
      </c>
      <c r="DB6" s="21">
        <f t="shared" si="11"/>
        <v>88.91</v>
      </c>
      <c r="DC6" s="21">
        <f t="shared" si="11"/>
        <v>90.52</v>
      </c>
      <c r="DD6" s="21">
        <f t="shared" si="11"/>
        <v>90.3</v>
      </c>
      <c r="DE6" s="21">
        <f t="shared" si="11"/>
        <v>90.3</v>
      </c>
      <c r="DF6" s="21">
        <f t="shared" si="11"/>
        <v>90.32</v>
      </c>
      <c r="DG6" s="21">
        <f t="shared" si="11"/>
        <v>90.05</v>
      </c>
      <c r="DH6" s="20" t="str">
        <f>IF(DH7="","",IF(DH7="-","【-】","【"&amp;SUBSTITUTE(TEXT(DH7,"#,##0.00"),"-","△")&amp;"】"))</f>
        <v>【87.80】</v>
      </c>
      <c r="DI6" s="21">
        <f>IF(DI7="",NA(),DI7)</f>
        <v>3.57</v>
      </c>
      <c r="DJ6" s="21">
        <f t="shared" ref="DJ6:DR6" si="12">IF(DJ7="",NA(),DJ7)</f>
        <v>7.14</v>
      </c>
      <c r="DK6" s="21">
        <f t="shared" si="12"/>
        <v>10.53</v>
      </c>
      <c r="DL6" s="21">
        <f t="shared" si="12"/>
        <v>13.72</v>
      </c>
      <c r="DM6" s="21">
        <f t="shared" si="12"/>
        <v>16.84</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2">
      <c r="A7" s="14"/>
      <c r="B7" s="23">
        <v>2024</v>
      </c>
      <c r="C7" s="23">
        <v>232165</v>
      </c>
      <c r="D7" s="23">
        <v>46</v>
      </c>
      <c r="E7" s="23">
        <v>17</v>
      </c>
      <c r="F7" s="23">
        <v>5</v>
      </c>
      <c r="G7" s="23">
        <v>0</v>
      </c>
      <c r="H7" s="23" t="s">
        <v>96</v>
      </c>
      <c r="I7" s="23" t="s">
        <v>97</v>
      </c>
      <c r="J7" s="23" t="s">
        <v>98</v>
      </c>
      <c r="K7" s="23" t="s">
        <v>99</v>
      </c>
      <c r="L7" s="23" t="s">
        <v>100</v>
      </c>
      <c r="M7" s="23" t="s">
        <v>101</v>
      </c>
      <c r="N7" s="24" t="s">
        <v>102</v>
      </c>
      <c r="O7" s="24">
        <v>89.79</v>
      </c>
      <c r="P7" s="24">
        <v>9.42</v>
      </c>
      <c r="Q7" s="24">
        <v>81.760000000000005</v>
      </c>
      <c r="R7" s="24">
        <v>1705</v>
      </c>
      <c r="S7" s="24">
        <v>58662</v>
      </c>
      <c r="T7" s="24">
        <v>55.9</v>
      </c>
      <c r="U7" s="24">
        <v>1049.4100000000001</v>
      </c>
      <c r="V7" s="24">
        <v>5526</v>
      </c>
      <c r="W7" s="24">
        <v>2.62</v>
      </c>
      <c r="X7" s="24">
        <v>2109.16</v>
      </c>
      <c r="Y7" s="24">
        <v>124.27</v>
      </c>
      <c r="Z7" s="24">
        <v>106.41</v>
      </c>
      <c r="AA7" s="24">
        <v>104.45</v>
      </c>
      <c r="AB7" s="24">
        <v>112.97</v>
      </c>
      <c r="AC7" s="24">
        <v>110.56</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85.71</v>
      </c>
      <c r="AV7" s="24">
        <v>106.39</v>
      </c>
      <c r="AW7" s="24">
        <v>106.5</v>
      </c>
      <c r="AX7" s="24">
        <v>115.34</v>
      </c>
      <c r="AY7" s="24">
        <v>134.66999999999999</v>
      </c>
      <c r="AZ7" s="24">
        <v>37.24</v>
      </c>
      <c r="BA7" s="24">
        <v>33.58</v>
      </c>
      <c r="BB7" s="24">
        <v>35.42</v>
      </c>
      <c r="BC7" s="24">
        <v>39.82</v>
      </c>
      <c r="BD7" s="24">
        <v>41.03</v>
      </c>
      <c r="BE7" s="24">
        <v>47.19</v>
      </c>
      <c r="BF7" s="24">
        <v>0</v>
      </c>
      <c r="BG7" s="24">
        <v>0</v>
      </c>
      <c r="BH7" s="24">
        <v>74.06</v>
      </c>
      <c r="BI7" s="24">
        <v>88.49</v>
      </c>
      <c r="BJ7" s="24">
        <v>122.03</v>
      </c>
      <c r="BK7" s="24">
        <v>783.8</v>
      </c>
      <c r="BL7" s="24">
        <v>778.81</v>
      </c>
      <c r="BM7" s="24">
        <v>718.49</v>
      </c>
      <c r="BN7" s="24">
        <v>743.31</v>
      </c>
      <c r="BO7" s="24">
        <v>796.8</v>
      </c>
      <c r="BP7" s="24">
        <v>798.1</v>
      </c>
      <c r="BQ7" s="24">
        <v>66.510000000000005</v>
      </c>
      <c r="BR7" s="24">
        <v>65.540000000000006</v>
      </c>
      <c r="BS7" s="24">
        <v>65.27</v>
      </c>
      <c r="BT7" s="24">
        <v>66.16</v>
      </c>
      <c r="BU7" s="24">
        <v>58</v>
      </c>
      <c r="BV7" s="24">
        <v>68.11</v>
      </c>
      <c r="BW7" s="24">
        <v>67.23</v>
      </c>
      <c r="BX7" s="24">
        <v>61.82</v>
      </c>
      <c r="BY7" s="24">
        <v>61.15</v>
      </c>
      <c r="BZ7" s="24">
        <v>58.41</v>
      </c>
      <c r="CA7" s="24">
        <v>54.51</v>
      </c>
      <c r="CB7" s="24">
        <v>137.9</v>
      </c>
      <c r="CC7" s="24">
        <v>150</v>
      </c>
      <c r="CD7" s="24">
        <v>150</v>
      </c>
      <c r="CE7" s="24">
        <v>150</v>
      </c>
      <c r="CF7" s="24">
        <v>168.58</v>
      </c>
      <c r="CG7" s="24">
        <v>222.41</v>
      </c>
      <c r="CH7" s="24">
        <v>228.21</v>
      </c>
      <c r="CI7" s="24">
        <v>246.9</v>
      </c>
      <c r="CJ7" s="24">
        <v>250.43</v>
      </c>
      <c r="CK7" s="24">
        <v>267.33999999999997</v>
      </c>
      <c r="CL7" s="24">
        <v>286.33</v>
      </c>
      <c r="CM7" s="24">
        <v>48.57</v>
      </c>
      <c r="CN7" s="24">
        <v>44.95</v>
      </c>
      <c r="CO7" s="24">
        <v>49.22</v>
      </c>
      <c r="CP7" s="24">
        <v>47.32</v>
      </c>
      <c r="CQ7" s="24">
        <v>48.1</v>
      </c>
      <c r="CR7" s="24">
        <v>55.26</v>
      </c>
      <c r="CS7" s="24">
        <v>54.54</v>
      </c>
      <c r="CT7" s="24">
        <v>52.9</v>
      </c>
      <c r="CU7" s="24">
        <v>52.63</v>
      </c>
      <c r="CV7" s="24">
        <v>52.34</v>
      </c>
      <c r="CW7" s="24">
        <v>49.92</v>
      </c>
      <c r="CX7" s="24">
        <v>87.47</v>
      </c>
      <c r="CY7" s="24">
        <v>88.06</v>
      </c>
      <c r="CZ7" s="24">
        <v>88.4</v>
      </c>
      <c r="DA7" s="24">
        <v>88.71</v>
      </c>
      <c r="DB7" s="24">
        <v>88.91</v>
      </c>
      <c r="DC7" s="24">
        <v>90.52</v>
      </c>
      <c r="DD7" s="24">
        <v>90.3</v>
      </c>
      <c r="DE7" s="24">
        <v>90.3</v>
      </c>
      <c r="DF7" s="24">
        <v>90.32</v>
      </c>
      <c r="DG7" s="24">
        <v>90.05</v>
      </c>
      <c r="DH7" s="24">
        <v>87.8</v>
      </c>
      <c r="DI7" s="24">
        <v>3.57</v>
      </c>
      <c r="DJ7" s="24">
        <v>7.14</v>
      </c>
      <c r="DK7" s="24">
        <v>10.53</v>
      </c>
      <c r="DL7" s="24">
        <v>13.72</v>
      </c>
      <c r="DM7" s="24">
        <v>16.84</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2026-02-13T02:11:55Z</cp:lastPrinted>
  <dcterms:created xsi:type="dcterms:W3CDTF">2025-12-23T06:20:56Z</dcterms:created>
  <dcterms:modified xsi:type="dcterms:W3CDTF">2026-02-13T02:36:31Z</dcterms:modified>
  <cp:category/>
</cp:coreProperties>
</file>