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96C65DAC-69AF-4AE1-AC09-553C98E15E5E}" xr6:coauthVersionLast="47" xr6:coauthVersionMax="47" xr10:uidLastSave="{00000000-0000-0000-0000-000000000000}"/>
  <workbookProtection workbookAlgorithmName="SHA-512" workbookHashValue="BUYaP2jZJ/CiLNHxBmMwF11p/1XpyTeOIFV5VW5u79xTwTUX8PWFcJlP7q473VfKN68CWhbLRfCcAftdCeTLQA==" workbookSaltValue="CJit+doti1640TX0OXSSO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AL10" i="4"/>
  <c r="I10" i="4"/>
  <c r="AL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<sst xmlns="http://schemas.openxmlformats.org/spreadsheetml/2006/main" count="231" uniqueCount="117">
  <si>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</si>
  <si>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</si>
  <si>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</si>
  <si>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</si>
  <si>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</si>
  <si>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</si>
  <si>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</si>
  <si>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</si>
  <si>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</si>
  <si>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</si>
  <si>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</si>
  <si>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</si>
  <si>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</si>
  <si>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</si>
  <si>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</si>
  <si>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</si>
  <si>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</si>
  <si>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</si>
  <si>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</si>
  <si>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</si>
  <si>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</si>
  <si>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</si>
  <si>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</si>
  <si>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</si>
  <si>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</si>
  <si>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</si>
  <si>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</si>
  <si>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</si>
  <si>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</si>
  <si>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</si>
  <si>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</si>
  <si>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</si>
  <si>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</si>
  <si>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</si>
  <si>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</si>
  <si>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</si>
  <si>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</si>
  <si>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</si>
  <si>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</si>
  <si>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</si>
  <si>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</si>
  <si>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</si>
  <si>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</si>
  <si>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</si>
  <si>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</si>
  <si>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</si>
  <si>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</si>
  <si>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</si>
  <si>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</si>
  <si>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</si>
  <si>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</si>
  <si>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</si>
  <si>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</si>
  <si>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</si>
  <si>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</si>
  <si>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</si>
  <si>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</si>
  <si>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</si>
  <si>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</si>
  <si>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</si>
  <si>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</si>
  <si>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</si>
  <si>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</si>
  <si>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</si>
  <si>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</si>
  <si>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</si>
  <si>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</si>
  <si>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</si>
  <si>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</si>
  <si>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</si>
  <si>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</si>
  <si>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</si>
  <si>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</si>
  <si>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</si>
  <si>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</si>
  <si>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</si>
  <si>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</si>
  <si>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</si>
  <si>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</si>
  <si>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</si>
  <si>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</si>
  <si>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</si>
  <si>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</si>
  <si>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</si>
  <si>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</si>
  <si>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</si>
  <si>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</si>
  <si>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</si>
  <si>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</si>
  <si>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</si>
  <si>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</si>
  <si>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</si>
  <si>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</si>
  <si>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</si>
  <si>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</si>
  <si>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稲沢市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</si>
  <si>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</si>
  <si>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</si>
  <si>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</si>
  <si>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</si>
  <si>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</si>
  <si>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</si>
  <si>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</si>
  <si>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</si>
  <si>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</si>
  <si>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</si>
  <si>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</si>
  <si>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</si>
  <si>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</si>
  <si>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</si>
  <si>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</si>
  <si>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</si>
  <si>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</si>
  <si>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</si>
  <si>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①有形固定資産減価償却率は、H30年度に法適化をしたため、有形固定資産減価償却累計額が少なく、類似団体・全国平均に比べ低い状態である。
　しかし、今後は施設・管渠の老朽化が進むため、将来の管渠更新に備え、ストックマネジメント計画に基づき、更新計画の策定、更新財源の確保について検討していく必要がある。</t>
    <phoneticPr fontId="4"/>
  </si>
  <si>
    <r>
      <t>　</t>
    </r>
    <r>
      <rPr>
        <sz val="11"/>
        <rFont val="ＭＳ ゴシック"/>
        <family val="3"/>
        <charset val="128"/>
      </rPr>
      <t>①経常収支比率は、98.19％で100％に満たず収支が赤字であることが示されている。そのため、今後も水洗化率を向上させ、下水道使用料の増加に努めるとともに、経費節減による経常費用の削減に努め未処理欠損金を減らしていく。</t>
    </r>
    <r>
      <rPr>
        <sz val="11"/>
        <color rgb="FFFF0000"/>
        <rFont val="ＭＳ ゴシック"/>
        <family val="3"/>
        <charset val="128"/>
      </rPr>
      <t xml:space="preserve">
</t>
    </r>
    <r>
      <rPr>
        <sz val="11"/>
        <rFont val="ＭＳ ゴシック"/>
        <family val="3"/>
        <charset val="128"/>
      </rPr>
      <t>　③流動比率は、未収金が増加し、流動資産が増加したため、前年度より増加した。流動比率が100％を下回っているが、これは流動資産に翌年度の企業債の償還額が含まれているためである。</t>
    </r>
    <r>
      <rPr>
        <sz val="11"/>
        <color rgb="FFFF0000"/>
        <rFont val="ＭＳ ゴシック"/>
        <family val="3"/>
        <charset val="128"/>
      </rPr>
      <t xml:space="preserve">
　</t>
    </r>
    <r>
      <rPr>
        <sz val="11"/>
        <rFont val="ＭＳ ゴシック"/>
        <family val="3"/>
        <charset val="128"/>
      </rPr>
      <t>④企業債残高対事業規模比率は、新規の借入れを行ったため、横ばいで推移した。</t>
    </r>
    <r>
      <rPr>
        <sz val="11"/>
        <color rgb="FFFF0000"/>
        <rFont val="ＭＳ ゴシック"/>
        <family val="3"/>
        <charset val="128"/>
      </rPr>
      <t xml:space="preserve">
　</t>
    </r>
    <r>
      <rPr>
        <sz val="11"/>
        <rFont val="ＭＳ ゴシック"/>
        <family val="3"/>
        <charset val="128"/>
      </rPr>
      <t>⑤経費回収率は、類似団体・全国平均に比べ、高いが、100％に満たないことから汚水処理費を下水道使用料で賄えていないため、水洗化率を向上させ、下水道使用料の増加に努めていく。</t>
    </r>
    <r>
      <rPr>
        <sz val="11"/>
        <color rgb="FFFF0000"/>
        <rFont val="ＭＳ ゴシック"/>
        <family val="3"/>
        <charset val="128"/>
      </rPr>
      <t xml:space="preserve">
</t>
    </r>
    <r>
      <rPr>
        <sz val="11"/>
        <rFont val="ＭＳ ゴシック"/>
        <family val="3"/>
        <charset val="128"/>
      </rPr>
      <t>　⑧水洗化率は、類似団体・全国平均に比べ、高いが、今後も接続ＰＲなどにより水洗化率向上に努めていく。
　今後は、更なる水洗化率の向上、投資規模・料金水準の見直しを行い、適切に事業運営を行う必要がある。</t>
    </r>
    <rPh sb="119" eb="121">
      <t>ミシュウ</t>
    </rPh>
    <rPh sb="123" eb="125">
      <t>ゾウカ</t>
    </rPh>
    <rPh sb="132" eb="134">
      <t>ゾウカ</t>
    </rPh>
    <rPh sb="139" eb="142">
      <t>ゼンネンド</t>
    </rPh>
    <rPh sb="144" eb="146">
      <t>ゾウカ</t>
    </rPh>
    <rPh sb="216" eb="218">
      <t>シンキ</t>
    </rPh>
    <rPh sb="219" eb="221">
      <t>カリイレ</t>
    </rPh>
    <rPh sb="223" eb="224">
      <t>オコナ</t>
    </rPh>
    <rPh sb="229" eb="230">
      <t>ヨコ</t>
    </rPh>
    <rPh sb="233" eb="235">
      <t>スイイ</t>
    </rPh>
    <rPh sb="411" eb="413">
      <t>テキセツ</t>
    </rPh>
    <rPh sb="419" eb="420">
      <t>オコナ</t>
    </rPh>
    <phoneticPr fontId="4"/>
  </si>
  <si>
    <t>　令和2年度に策定した「稲沢市集落排水事業経営戦略」は「稲沢市公共下水道事業経営戦略」の見直しに合わせ、令和6年度に見直しを行った。
　今後は、公共下水道への一部編入や、農業集落排水施設同士の統合の有利性の検討を行い、広域化・共同化を進めていくとともに、「稲沢市汚水適正処理構想」及び「稲沢市集落排水事業経営戦略」に基づき、事業費の見通し、料金水準の見直し等を検討し、適切に事業運営を行っていく。</t>
    <rPh sb="184" eb="186">
      <t>テキセツ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</si>
</sst>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F6-4E97-BBDB-6E58D3B38D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FF6-4E97-BBDB-6E58D3B38D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59.84</c:v>
                </c:pt>
                <c:pt idx="1">
                  <c:v>59.17</c:v>
                </c:pt>
                <c:pt idx="2">
                  <c:v>55.31</c:v>
                </c:pt>
                <c:pt idx="3">
                  <c:v>54.14</c:v>
                </c:pt>
                <c:pt idx="4">
                  <c:v>53.74</c:v>
                </c:pt>
              </c:numCache>
            </c:numRef>
          </c:val>
          <c:extLst>
            <c:ext xmlns:c16="http://schemas.microsoft.com/office/drawing/2014/chart" uri="{C3380CC4-5D6E-409C-BE32-E72D297353CC}">
              <c16:uniqueId val="{00000000-1070-4441-97EE-915610901F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1070-4441-97EE-915610901F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93.05</c:v>
                </c:pt>
                <c:pt idx="1">
                  <c:v>93.07</c:v>
                </c:pt>
                <c:pt idx="2">
                  <c:v>93.67</c:v>
                </c:pt>
                <c:pt idx="3">
                  <c:v>93.92</c:v>
                </c:pt>
                <c:pt idx="4">
                  <c:v>93.8</c:v>
                </c:pt>
              </c:numCache>
            </c:numRef>
          </c:val>
          <c:extLst>
            <c:ext xmlns:c16="http://schemas.microsoft.com/office/drawing/2014/chart" uri="{C3380CC4-5D6E-409C-BE32-E72D297353CC}">
              <c16:uniqueId val="{00000000-9C7B-40B0-AF10-48E0550147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C7B-40B0-AF10-48E0550147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78.77</c:v>
                </c:pt>
                <c:pt idx="1">
                  <c:v>79.05</c:v>
                </c:pt>
                <c:pt idx="2">
                  <c:v>81.92</c:v>
                </c:pt>
                <c:pt idx="3">
                  <c:v>81.22</c:v>
                </c:pt>
                <c:pt idx="4">
                  <c:v>98.19</c:v>
                </c:pt>
              </c:numCache>
            </c:numRef>
          </c:val>
          <c:extLst>
            <c:ext xmlns:c16="http://schemas.microsoft.com/office/drawing/2014/chart" uri="{C3380CC4-5D6E-409C-BE32-E72D297353CC}">
              <c16:uniqueId val="{00000000-F110-4EB9-A6C5-5C06DFEDA7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F110-4EB9-A6C5-5C06DFEDA7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10.09</c:v>
                </c:pt>
                <c:pt idx="1">
                  <c:v>13.31</c:v>
                </c:pt>
                <c:pt idx="2">
                  <c:v>16.46</c:v>
                </c:pt>
                <c:pt idx="3">
                  <c:v>19.28</c:v>
                </c:pt>
                <c:pt idx="4">
                  <c:v>22.27</c:v>
                </c:pt>
              </c:numCache>
            </c:numRef>
          </c:val>
          <c:extLst>
            <c:ext xmlns:c16="http://schemas.microsoft.com/office/drawing/2014/chart" uri="{C3380CC4-5D6E-409C-BE32-E72D297353CC}">
              <c16:uniqueId val="{00000000-34E8-4DAB-9358-29007DA384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34E8-4DAB-9358-29007DA384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F4-42A5-A0D6-0433CF5701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72F4-42A5-A0D6-0433CF5701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234.47</c:v>
                </c:pt>
                <c:pt idx="1">
                  <c:v>314.08999999999997</c:v>
                </c:pt>
                <c:pt idx="2">
                  <c:v>385.27</c:v>
                </c:pt>
                <c:pt idx="3">
                  <c:v>460.36</c:v>
                </c:pt>
                <c:pt idx="4">
                  <c:v>483.11</c:v>
                </c:pt>
              </c:numCache>
            </c:numRef>
          </c:val>
          <c:extLst>
            <c:ext xmlns:c16="http://schemas.microsoft.com/office/drawing/2014/chart" uri="{C3380CC4-5D6E-409C-BE32-E72D297353CC}">
              <c16:uniqueId val="{00000000-B4D7-4D59-952E-DA0FC197B5D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4D7-4D59-952E-DA0FC197B5D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53.95</c:v>
                </c:pt>
                <c:pt idx="1">
                  <c:v>37.479999999999997</c:v>
                </c:pt>
                <c:pt idx="2">
                  <c:v>65.28</c:v>
                </c:pt>
                <c:pt idx="3">
                  <c:v>61.77</c:v>
                </c:pt>
                <c:pt idx="4">
                  <c:v>68.319999999999993</c:v>
                </c:pt>
              </c:numCache>
            </c:numRef>
          </c:val>
          <c:extLst>
            <c:ext xmlns:c16="http://schemas.microsoft.com/office/drawing/2014/chart" uri="{C3380CC4-5D6E-409C-BE32-E72D297353CC}">
              <c16:uniqueId val="{00000000-7421-465F-B091-EAFE43FE28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421-465F-B091-EAFE43FE28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676.44</c:v>
                </c:pt>
                <c:pt idx="1">
                  <c:v>619.63</c:v>
                </c:pt>
                <c:pt idx="2">
                  <c:v>554.71</c:v>
                </c:pt>
                <c:pt idx="3">
                  <c:v>550.48</c:v>
                </c:pt>
                <c:pt idx="4">
                  <c:v>529.20000000000005</c:v>
                </c:pt>
              </c:numCache>
            </c:numRef>
          </c:val>
          <c:extLst>
            <c:ext xmlns:c16="http://schemas.microsoft.com/office/drawing/2014/chart" uri="{C3380CC4-5D6E-409C-BE32-E72D297353CC}">
              <c16:uniqueId val="{00000000-B582-47BC-9BAD-0DBAEFC048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582-47BC-9BAD-0DBAEFC048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77.930000000000007</c:v>
                </c:pt>
                <c:pt idx="1">
                  <c:v>82.99</c:v>
                </c:pt>
                <c:pt idx="2">
                  <c:v>83.05</c:v>
                </c:pt>
                <c:pt idx="3">
                  <c:v>83.2</c:v>
                </c:pt>
                <c:pt idx="4">
                  <c:v>82.91</c:v>
                </c:pt>
              </c:numCache>
            </c:numRef>
          </c:val>
          <c:extLst>
            <c:ext xmlns:c16="http://schemas.microsoft.com/office/drawing/2014/chart" uri="{C3380CC4-5D6E-409C-BE32-E72D297353CC}">
              <c16:uniqueId val="{00000000-2A4A-47D0-8A96-2FD0BA4FF2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2A4A-47D0-8A96-2FD0BA4FF2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159.74</c:v>
                </c:pt>
                <c:pt idx="1">
                  <c:v>150</c:v>
                </c:pt>
                <c:pt idx="2">
                  <c:v>150</c:v>
                </c:pt>
                <c:pt idx="3">
                  <c:v>150</c:v>
                </c:pt>
                <c:pt idx="4">
                  <c:v>150</c:v>
                </c:pt>
              </c:numCache>
            </c:numRef>
          </c:val>
          <c:extLst>
            <c:ext xmlns:c16="http://schemas.microsoft.com/office/drawing/2014/chart" uri="{C3380CC4-5D6E-409C-BE32-E72D297353CC}">
              <c16:uniqueId val="{00000000-4000-4044-8D72-95188C5C4D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4000-4044-8D72-95188C5C4D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稲沢市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132879</v>
      </c>
      <c r="AM8" s="41"/>
      <c r="AN8" s="41"/>
      <c r="AO8" s="41"/>
      <c r="AP8" s="41"/>
      <c r="AQ8" s="41"/>
      <c r="AR8" s="41"/>
      <c r="AS8" s="41"/>
      <c r="AT8" s="34">
        <f>データ!T6</f>
        <v>79.349999999999994</v>
      </c>
      <c r="AU8" s="34"/>
      <c r="AV8" s="34"/>
      <c r="AW8" s="34"/>
      <c r="AX8" s="34"/>
      <c r="AY8" s="34"/>
      <c r="AZ8" s="34"/>
      <c r="BA8" s="34"/>
      <c r="BB8" s="34">
        <f>データ!U6</f>
        <v>1674.59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91.16</v>
      </c>
      <c r="J10" s="34"/>
      <c r="K10" s="34"/>
      <c r="L10" s="34"/>
      <c r="M10" s="34"/>
      <c r="N10" s="34"/>
      <c r="O10" s="34"/>
      <c r="P10" s="34">
        <f>データ!P6</f>
        <v>5.43</v>
      </c>
      <c r="Q10" s="34"/>
      <c r="R10" s="34"/>
      <c r="S10" s="34"/>
      <c r="T10" s="34"/>
      <c r="U10" s="34"/>
      <c r="V10" s="34"/>
      <c r="W10" s="34">
        <f>データ!Q6</f>
        <v>94.94</v>
      </c>
      <c r="X10" s="34"/>
      <c r="Y10" s="34"/>
      <c r="Z10" s="34"/>
      <c r="AA10" s="34"/>
      <c r="AB10" s="34"/>
      <c r="AC10" s="34"/>
      <c r="AD10" s="41">
        <f>データ!R6</f>
        <v>2530</v>
      </c>
      <c r="AE10" s="41"/>
      <c r="AF10" s="41"/>
      <c r="AG10" s="41"/>
      <c r="AH10" s="41"/>
      <c r="AI10" s="41"/>
      <c r="AJ10" s="41"/>
      <c r="AK10" s="2"/>
      <c r="AL10" s="41">
        <f>データ!V6</f>
        <v>7188</v>
      </c>
      <c r="AM10" s="41"/>
      <c r="AN10" s="41"/>
      <c r="AO10" s="41"/>
      <c r="AP10" s="41"/>
      <c r="AQ10" s="41"/>
      <c r="AR10" s="41"/>
      <c r="AS10" s="41"/>
      <c r="AT10" s="34">
        <f>データ!W6</f>
        <v>2.87</v>
      </c>
      <c r="AU10" s="34"/>
      <c r="AV10" s="34"/>
      <c r="AW10" s="34"/>
      <c r="AX10" s="34"/>
      <c r="AY10" s="34"/>
      <c r="AZ10" s="34"/>
      <c r="BA10" s="34"/>
      <c r="BB10" s="34">
        <f>データ!X6</f>
        <v>2504.5300000000002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6dD6mlJxkYvoBGH4QVwZctb1KI7pvh4S51GobTApYUtAzD9DdzkKEAU5RhrM9p0RQMI/3vQMRdKaZ44tw1d6w==" saltValue="ZkI9z+dmPzuheN9GEepV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232203</v>
      </c>
      <c r="D6" s="19">
        <f t="shared" si="3"/>
        <v>46</v>
      </c>
      <c r="E6" s="19">
        <f t="shared" si="3"/>
        <v>17</v>
      </c>
      <c r="F6" s="19">
        <f t="shared" si="3"/>
        <v>5</v>
      </c>
      <c r="G6" s="19">
        <f t="shared" si="3"/>
        <v>0</v>
      </c>
      <c r="H6" s="19" t="str">
        <f t="shared" si="3"/>
        <v>愛知県　稲沢市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91.16</v>
      </c>
      <c r="P6" s="20">
        <f t="shared" si="3"/>
        <v>5.43</v>
      </c>
      <c r="Q6" s="20">
        <f t="shared" si="3"/>
        <v>94.94</v>
      </c>
      <c r="R6" s="20">
        <f t="shared" si="3"/>
        <v>2530</v>
      </c>
      <c r="S6" s="20">
        <f t="shared" si="3"/>
        <v>132879</v>
      </c>
      <c r="T6" s="20">
        <f t="shared" si="3"/>
        <v>79.349999999999994</v>
      </c>
      <c r="U6" s="20">
        <f t="shared" si="3"/>
        <v>1674.59</v>
      </c>
      <c r="V6" s="20">
        <f t="shared" si="3"/>
        <v>7188</v>
      </c>
      <c r="W6" s="20">
        <f t="shared" si="3"/>
        <v>2.87</v>
      </c>
      <c r="X6" s="20">
        <f t="shared" si="3"/>
        <v>2504.5300000000002</v>
      </c>
      <c r="Y6" s="21">
        <f>IF(Y7="",NA(),Y7)</f>
        <v>78.77</v>
      </c>
      <c r="Z6" s="21">
        <f t="shared" ref="Z6:AH6" si="4">IF(Z7="",NA(),Z7)</f>
        <v>79.05</v>
      </c>
      <c r="AA6" s="21">
        <f t="shared" si="4"/>
        <v>81.92</v>
      </c>
      <c r="AB6" s="21">
        <f t="shared" si="4"/>
        <v>81.22</v>
      </c>
      <c r="AC6" s="21">
        <f t="shared" si="4"/>
        <v>98.19</v>
      </c>
      <c r="AD6" s="21">
        <f t="shared" si="4"/>
        <v>106.37</v>
      </c>
      <c r="AE6" s="21">
        <f t="shared" si="4"/>
        <v>106.07</v>
      </c>
      <c r="AF6" s="21">
        <f t="shared" si="4"/>
        <v>105.5</v>
      </c>
      <c r="AG6" s="21">
        <f t="shared" si="4"/>
        <v>106.35</v>
      </c>
      <c r="AH6" s="21">
        <f t="shared" si="4"/>
        <v>106.62</v>
      </c>
      <c r="AI6" s="20" t="str">
        <f>IF(AI7="","",IF(AI7="-","【-】","【"&amp;SUBSTITUTE(TEXT(AI7,"#,##0.00"),"-","△")&amp;"】"))</f>
        <v>【104.30】</v>
      </c>
      <c r="AJ6" s="21">
        <f>IF(AJ7="",NA(),AJ7)</f>
        <v>234.47</v>
      </c>
      <c r="AK6" s="21">
        <f t="shared" ref="AK6:AS6" si="5">IF(AK7="",NA(),AK7)</f>
        <v>314.08999999999997</v>
      </c>
      <c r="AL6" s="21">
        <f t="shared" si="5"/>
        <v>385.27</v>
      </c>
      <c r="AM6" s="21">
        <f t="shared" si="5"/>
        <v>460.36</v>
      </c>
      <c r="AN6" s="21">
        <f t="shared" si="5"/>
        <v>483.11</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53.95</v>
      </c>
      <c r="AV6" s="21">
        <f t="shared" ref="AV6:BD6" si="6">IF(AV7="",NA(),AV7)</f>
        <v>37.479999999999997</v>
      </c>
      <c r="AW6" s="21">
        <f t="shared" si="6"/>
        <v>65.28</v>
      </c>
      <c r="AX6" s="21">
        <f t="shared" si="6"/>
        <v>61.77</v>
      </c>
      <c r="AY6" s="21">
        <f t="shared" si="6"/>
        <v>68.319999999999993</v>
      </c>
      <c r="AZ6" s="21">
        <f t="shared" si="6"/>
        <v>29.13</v>
      </c>
      <c r="BA6" s="21">
        <f t="shared" si="6"/>
        <v>35.69</v>
      </c>
      <c r="BB6" s="21">
        <f t="shared" si="6"/>
        <v>38.4</v>
      </c>
      <c r="BC6" s="21">
        <f t="shared" si="6"/>
        <v>44.04</v>
      </c>
      <c r="BD6" s="21">
        <f t="shared" si="6"/>
        <v>58.25</v>
      </c>
      <c r="BE6" s="20" t="str">
        <f>IF(BE7="","",IF(BE7="-","【-】","【"&amp;SUBSTITUTE(TEXT(BE7,"#,##0.00"),"-","△")&amp;"】"))</f>
        <v>【47.19】</v>
      </c>
      <c r="BF6" s="21">
        <f>IF(BF7="",NA(),BF7)</f>
        <v>676.44</v>
      </c>
      <c r="BG6" s="21">
        <f t="shared" ref="BG6:BO6" si="7">IF(BG7="",NA(),BG7)</f>
        <v>619.63</v>
      </c>
      <c r="BH6" s="21">
        <f t="shared" si="7"/>
        <v>554.71</v>
      </c>
      <c r="BI6" s="21">
        <f t="shared" si="7"/>
        <v>550.48</v>
      </c>
      <c r="BJ6" s="21">
        <f t="shared" si="7"/>
        <v>529.20000000000005</v>
      </c>
      <c r="BK6" s="21">
        <f t="shared" si="7"/>
        <v>867.83</v>
      </c>
      <c r="BL6" s="21">
        <f t="shared" si="7"/>
        <v>791.76</v>
      </c>
      <c r="BM6" s="21">
        <f t="shared" si="7"/>
        <v>900.82</v>
      </c>
      <c r="BN6" s="21">
        <f t="shared" si="7"/>
        <v>839.21</v>
      </c>
      <c r="BO6" s="21">
        <f t="shared" si="7"/>
        <v>791.46</v>
      </c>
      <c r="BP6" s="20" t="str">
        <f>IF(BP7="","",IF(BP7="-","【-】","【"&amp;SUBSTITUTE(TEXT(BP7,"#,##0.00"),"-","△")&amp;"】"))</f>
        <v>【798.10】</v>
      </c>
      <c r="BQ6" s="21">
        <f>IF(BQ7="",NA(),BQ7)</f>
        <v>77.930000000000007</v>
      </c>
      <c r="BR6" s="21">
        <f t="shared" ref="BR6:BZ6" si="8">IF(BR7="",NA(),BR7)</f>
        <v>82.99</v>
      </c>
      <c r="BS6" s="21">
        <f t="shared" si="8"/>
        <v>83.05</v>
      </c>
      <c r="BT6" s="21">
        <f t="shared" si="8"/>
        <v>83.2</v>
      </c>
      <c r="BU6" s="21">
        <f t="shared" si="8"/>
        <v>82.91</v>
      </c>
      <c r="BV6" s="21">
        <f t="shared" si="8"/>
        <v>57.08</v>
      </c>
      <c r="BW6" s="21">
        <f t="shared" si="8"/>
        <v>56.26</v>
      </c>
      <c r="BX6" s="21">
        <f t="shared" si="8"/>
        <v>52.94</v>
      </c>
      <c r="BY6" s="21">
        <f t="shared" si="8"/>
        <v>52.05</v>
      </c>
      <c r="BZ6" s="21">
        <f t="shared" si="8"/>
        <v>47.96</v>
      </c>
      <c r="CA6" s="20" t="str">
        <f>IF(CA7="","",IF(CA7="-","【-】","【"&amp;SUBSTITUTE(TEXT(CA7,"#,##0.00"),"-","△")&amp;"】"))</f>
        <v>【54.51】</v>
      </c>
      <c r="CB6" s="21">
        <f>IF(CB7="",NA(),CB7)</f>
        <v>159.74</v>
      </c>
      <c r="CC6" s="21">
        <f t="shared" ref="CC6:CK6" si="9">IF(CC7="",NA(),CC7)</f>
        <v>150</v>
      </c>
      <c r="CD6" s="21">
        <f t="shared" si="9"/>
        <v>150</v>
      </c>
      <c r="CE6" s="21">
        <f t="shared" si="9"/>
        <v>150</v>
      </c>
      <c r="CF6" s="21">
        <f t="shared" si="9"/>
        <v>150</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59.84</v>
      </c>
      <c r="CN6" s="21">
        <f t="shared" ref="CN6:CV6" si="10">IF(CN7="",NA(),CN7)</f>
        <v>59.17</v>
      </c>
      <c r="CO6" s="21">
        <f t="shared" si="10"/>
        <v>55.31</v>
      </c>
      <c r="CP6" s="21">
        <f t="shared" si="10"/>
        <v>54.14</v>
      </c>
      <c r="CQ6" s="21">
        <f t="shared" si="10"/>
        <v>53.74</v>
      </c>
      <c r="CR6" s="21">
        <f t="shared" si="10"/>
        <v>54.83</v>
      </c>
      <c r="CS6" s="21">
        <f t="shared" si="10"/>
        <v>66.53</v>
      </c>
      <c r="CT6" s="21">
        <f t="shared" si="10"/>
        <v>52.35</v>
      </c>
      <c r="CU6" s="21">
        <f t="shared" si="10"/>
        <v>46.25</v>
      </c>
      <c r="CV6" s="21">
        <f t="shared" si="10"/>
        <v>45.32</v>
      </c>
      <c r="CW6" s="20" t="str">
        <f>IF(CW7="","",IF(CW7="-","【-】","【"&amp;SUBSTITUTE(TEXT(CW7,"#,##0.00"),"-","△")&amp;"】"))</f>
        <v>【49.92】</v>
      </c>
      <c r="CX6" s="21">
        <f>IF(CX7="",NA(),CX7)</f>
        <v>93.05</v>
      </c>
      <c r="CY6" s="21">
        <f t="shared" ref="CY6:DG6" si="11">IF(CY7="",NA(),CY7)</f>
        <v>93.07</v>
      </c>
      <c r="CZ6" s="21">
        <f t="shared" si="11"/>
        <v>93.67</v>
      </c>
      <c r="DA6" s="21">
        <f t="shared" si="11"/>
        <v>93.92</v>
      </c>
      <c r="DB6" s="21">
        <f t="shared" si="11"/>
        <v>93.8</v>
      </c>
      <c r="DC6" s="21">
        <f t="shared" si="11"/>
        <v>84.7</v>
      </c>
      <c r="DD6" s="21">
        <f t="shared" si="11"/>
        <v>84.67</v>
      </c>
      <c r="DE6" s="21">
        <f t="shared" si="11"/>
        <v>84.39</v>
      </c>
      <c r="DF6" s="21">
        <f t="shared" si="11"/>
        <v>83.96</v>
      </c>
      <c r="DG6" s="21">
        <f t="shared" si="11"/>
        <v>83.54</v>
      </c>
      <c r="DH6" s="20" t="str">
        <f>IF(DH7="","",IF(DH7="-","【-】","【"&amp;SUBSTITUTE(TEXT(DH7,"#,##0.00"),"-","△")&amp;"】"))</f>
        <v>【87.80】</v>
      </c>
      <c r="DI6" s="21">
        <f>IF(DI7="",NA(),DI7)</f>
        <v>10.09</v>
      </c>
      <c r="DJ6" s="21">
        <f t="shared" ref="DJ6:DR6" si="12">IF(DJ7="",NA(),DJ7)</f>
        <v>13.31</v>
      </c>
      <c r="DK6" s="21">
        <f t="shared" si="12"/>
        <v>16.46</v>
      </c>
      <c r="DL6" s="21">
        <f t="shared" si="12"/>
        <v>19.28</v>
      </c>
      <c r="DM6" s="21">
        <f t="shared" si="12"/>
        <v>22.27</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232203</v>
      </c>
      <c r="D7" s="23">
        <v>46</v>
      </c>
      <c r="E7" s="23">
        <v>17</v>
      </c>
      <c r="F7" s="23">
        <v>5</v>
      </c>
      <c r="G7" s="23">
        <v>0</v>
      </c>
      <c r="H7" s="23" t="s">
        <v>95</v>
      </c>
      <c r="I7" s="23" t="s">
        <v>96</v>
      </c>
      <c r="J7" s="23" t="s">
        <v>97</v>
      </c>
      <c r="K7" s="23" t="s">
        <v>98</v>
      </c>
      <c r="L7" s="23" t="s">
        <v>99</v>
      </c>
      <c r="M7" s="23" t="s">
        <v>100</v>
      </c>
      <c r="N7" s="24" t="s">
        <v>101</v>
      </c>
      <c r="O7" s="24">
        <v>91.16</v>
      </c>
      <c r="P7" s="24">
        <v>5.43</v>
      </c>
      <c r="Q7" s="24">
        <v>94.94</v>
      </c>
      <c r="R7" s="24">
        <v>2530</v>
      </c>
      <c r="S7" s="24">
        <v>132879</v>
      </c>
      <c r="T7" s="24">
        <v>79.349999999999994</v>
      </c>
      <c r="U7" s="24">
        <v>1674.59</v>
      </c>
      <c r="V7" s="24">
        <v>7188</v>
      </c>
      <c r="W7" s="24">
        <v>2.87</v>
      </c>
      <c r="X7" s="24">
        <v>2504.5300000000002</v>
      </c>
      <c r="Y7" s="24">
        <v>78.77</v>
      </c>
      <c r="Z7" s="24">
        <v>79.05</v>
      </c>
      <c r="AA7" s="24">
        <v>81.92</v>
      </c>
      <c r="AB7" s="24">
        <v>81.22</v>
      </c>
      <c r="AC7" s="24">
        <v>98.19</v>
      </c>
      <c r="AD7" s="24">
        <v>106.37</v>
      </c>
      <c r="AE7" s="24">
        <v>106.07</v>
      </c>
      <c r="AF7" s="24">
        <v>105.5</v>
      </c>
      <c r="AG7" s="24">
        <v>106.35</v>
      </c>
      <c r="AH7" s="24">
        <v>106.62</v>
      </c>
      <c r="AI7" s="24">
        <v>104.3</v>
      </c>
      <c r="AJ7" s="24">
        <v>234.47</v>
      </c>
      <c r="AK7" s="24">
        <v>314.08999999999997</v>
      </c>
      <c r="AL7" s="24">
        <v>385.27</v>
      </c>
      <c r="AM7" s="24">
        <v>460.36</v>
      </c>
      <c r="AN7" s="24">
        <v>483.11</v>
      </c>
      <c r="AO7" s="24">
        <v>139.02000000000001</v>
      </c>
      <c r="AP7" s="24">
        <v>132.04</v>
      </c>
      <c r="AQ7" s="24">
        <v>145.43</v>
      </c>
      <c r="AR7" s="24">
        <v>129.88999999999999</v>
      </c>
      <c r="AS7" s="24">
        <v>107.99</v>
      </c>
      <c r="AT7" s="24">
        <v>102.74</v>
      </c>
      <c r="AU7" s="24">
        <v>53.95</v>
      </c>
      <c r="AV7" s="24">
        <v>37.479999999999997</v>
      </c>
      <c r="AW7" s="24">
        <v>65.28</v>
      </c>
      <c r="AX7" s="24">
        <v>61.77</v>
      </c>
      <c r="AY7" s="24">
        <v>68.319999999999993</v>
      </c>
      <c r="AZ7" s="24">
        <v>29.13</v>
      </c>
      <c r="BA7" s="24">
        <v>35.69</v>
      </c>
      <c r="BB7" s="24">
        <v>38.4</v>
      </c>
      <c r="BC7" s="24">
        <v>44.04</v>
      </c>
      <c r="BD7" s="24">
        <v>58.25</v>
      </c>
      <c r="BE7" s="24">
        <v>47.19</v>
      </c>
      <c r="BF7" s="24">
        <v>676.44</v>
      </c>
      <c r="BG7" s="24">
        <v>619.63</v>
      </c>
      <c r="BH7" s="24">
        <v>554.71</v>
      </c>
      <c r="BI7" s="24">
        <v>550.48</v>
      </c>
      <c r="BJ7" s="24">
        <v>529.20000000000005</v>
      </c>
      <c r="BK7" s="24">
        <v>867.83</v>
      </c>
      <c r="BL7" s="24">
        <v>791.76</v>
      </c>
      <c r="BM7" s="24">
        <v>900.82</v>
      </c>
      <c r="BN7" s="24">
        <v>839.21</v>
      </c>
      <c r="BO7" s="24">
        <v>791.46</v>
      </c>
      <c r="BP7" s="24">
        <v>798.1</v>
      </c>
      <c r="BQ7" s="24">
        <v>77.930000000000007</v>
      </c>
      <c r="BR7" s="24">
        <v>82.99</v>
      </c>
      <c r="BS7" s="24">
        <v>83.05</v>
      </c>
      <c r="BT7" s="24">
        <v>83.2</v>
      </c>
      <c r="BU7" s="24">
        <v>82.91</v>
      </c>
      <c r="BV7" s="24">
        <v>57.08</v>
      </c>
      <c r="BW7" s="24">
        <v>56.26</v>
      </c>
      <c r="BX7" s="24">
        <v>52.94</v>
      </c>
      <c r="BY7" s="24">
        <v>52.05</v>
      </c>
      <c r="BZ7" s="24">
        <v>47.96</v>
      </c>
      <c r="CA7" s="24">
        <v>54.51</v>
      </c>
      <c r="CB7" s="24">
        <v>159.74</v>
      </c>
      <c r="CC7" s="24">
        <v>150</v>
      </c>
      <c r="CD7" s="24">
        <v>150</v>
      </c>
      <c r="CE7" s="24">
        <v>150</v>
      </c>
      <c r="CF7" s="24">
        <v>150</v>
      </c>
      <c r="CG7" s="24">
        <v>274.99</v>
      </c>
      <c r="CH7" s="24">
        <v>282.08999999999997</v>
      </c>
      <c r="CI7" s="24">
        <v>303.27999999999997</v>
      </c>
      <c r="CJ7" s="24">
        <v>301.86</v>
      </c>
      <c r="CK7" s="24">
        <v>325.85000000000002</v>
      </c>
      <c r="CL7" s="24">
        <v>286.33</v>
      </c>
      <c r="CM7" s="24">
        <v>59.84</v>
      </c>
      <c r="CN7" s="24">
        <v>59.17</v>
      </c>
      <c r="CO7" s="24">
        <v>55.31</v>
      </c>
      <c r="CP7" s="24">
        <v>54.14</v>
      </c>
      <c r="CQ7" s="24">
        <v>53.74</v>
      </c>
      <c r="CR7" s="24">
        <v>54.83</v>
      </c>
      <c r="CS7" s="24">
        <v>66.53</v>
      </c>
      <c r="CT7" s="24">
        <v>52.35</v>
      </c>
      <c r="CU7" s="24">
        <v>46.25</v>
      </c>
      <c r="CV7" s="24">
        <v>45.32</v>
      </c>
      <c r="CW7" s="24">
        <v>49.92</v>
      </c>
      <c r="CX7" s="24">
        <v>93.05</v>
      </c>
      <c r="CY7" s="24">
        <v>93.07</v>
      </c>
      <c r="CZ7" s="24">
        <v>93.67</v>
      </c>
      <c r="DA7" s="24">
        <v>93.92</v>
      </c>
      <c r="DB7" s="24">
        <v>93.8</v>
      </c>
      <c r="DC7" s="24">
        <v>84.7</v>
      </c>
      <c r="DD7" s="24">
        <v>84.67</v>
      </c>
      <c r="DE7" s="24">
        <v>84.39</v>
      </c>
      <c r="DF7" s="24">
        <v>83.96</v>
      </c>
      <c r="DG7" s="24">
        <v>83.54</v>
      </c>
      <c r="DH7" s="24">
        <v>87.8</v>
      </c>
      <c r="DI7" s="24">
        <v>10.09</v>
      </c>
      <c r="DJ7" s="24">
        <v>13.31</v>
      </c>
      <c r="DK7" s="24">
        <v>16.46</v>
      </c>
      <c r="DL7" s="24">
        <v>19.28</v>
      </c>
      <c r="DM7" s="24">
        <v>22.27</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2026-01-16T07:14:59Z</cp:lastPrinted>
  <dcterms:created xsi:type="dcterms:W3CDTF">2025-12-23T06:20:58Z</dcterms:created>
  <dcterms:modified xsi:type="dcterms:W3CDTF">2026-02-17T06:55:05Z</dcterms:modified>
  <cp:category/>
</cp:coreProperties>
</file>