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43358727-A34A-48B1-BB38-73C8710F4EB5}" xr6:coauthVersionLast="47" xr6:coauthVersionMax="47" xr10:uidLastSave="{00000000-0000-0000-0000-000000000000}"/>
  <workbookProtection workbookAlgorithmName="SHA-512" workbookHashValue="ABExkJ5we8vdmrZMj1sykY/4FD7Gpcy/JzkisgT+998ogqYlFs95785arkgv4LVuTY+W9ZGcWhA5EyGikoEu8A==" workbookSaltValue="yWlv1jDTH6U9TKrjTQk76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<sst xmlns="http://schemas.openxmlformats.org/spreadsheetml/2006/main" count="231" uniqueCount="116">
  <si>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</si>
  <si>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</si>
  <si>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</si>
  <si>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</si>
  <si>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</si>
  <si>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</si>
  <si>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</si>
  <si>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</si>
  <si>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</si>
  <si>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</si>
  <si>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</si>
  <si>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</si>
  <si>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</si>
  <si>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</si>
  <si>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</si>
  <si>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</si>
  <si>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</si>
  <si>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</si>
  <si>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</si>
  <si>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</si>
  <si>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</si>
  <si>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</si>
  <si>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</si>
  <si>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</si>
  <si>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</si>
  <si>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</si>
  <si>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</si>
  <si>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</si>
  <si>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</si>
  <si>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</si>
  <si>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</si>
  <si>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</si>
  <si>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</si>
  <si>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</si>
  <si>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</si>
  <si>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</si>
  <si>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</si>
  <si>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</si>
  <si>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</si>
  <si>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</si>
  <si>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</si>
  <si>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</si>
  <si>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</si>
  <si>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</si>
  <si>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</si>
  <si>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</si>
  <si>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</si>
  <si>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</si>
  <si>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</si>
  <si>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</si>
  <si>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</si>
  <si>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</si>
  <si>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</si>
  <si>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</si>
  <si>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</si>
  <si>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</si>
  <si>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</si>
  <si>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</si>
  <si>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</si>
  <si>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</si>
  <si>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</si>
  <si>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</si>
  <si>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</si>
  <si>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</si>
  <si>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</si>
  <si>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</si>
  <si>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</si>
  <si>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</si>
  <si>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</si>
  <si>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</si>
  <si>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</si>
  <si>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</si>
  <si>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</si>
  <si>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</si>
  <si>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</si>
  <si>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</si>
  <si>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</si>
  <si>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</si>
  <si>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</si>
  <si>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</si>
  <si>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</si>
  <si>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</si>
  <si>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</si>
  <si>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</si>
  <si>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</si>
  <si>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</si>
  <si>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</si>
  <si>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</si>
  <si>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</si>
  <si>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</si>
  <si>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</si>
  <si>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</si>
  <si>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</si>
  <si>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</si>
  <si>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</si>
  <si>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</si>
  <si>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</si>
  <si>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</si>
  <si>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</si>
  <si>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</si>
  <si>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</si>
  <si>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</si>
  <si>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</si>
  <si>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</si>
  <si>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</si>
  <si>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</si>
  <si>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</si>
  <si>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</si>
  <si>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</si>
  <si>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</si>
  <si>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</si>
  <si>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</si>
  <si>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</si>
  <si>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農業集落排水施設は、昭和54年度から順次供用を開始し、現時点では、法定耐用年数（50年）に達している管渠はない。
　今後は、ストックマネジメント手法を取り入れた状態監視保全等の維持管理を行い、将来の更新等を見据えた管渠施設の長寿命化に取り組む必要がある。</t>
  </si>
  <si>
    <t>　本市では、経営判断に必要な損益の認識、資産・負債等を正確に把握する必要があることから、令和2年4月1日から地方公営企業法を適用した。
　施設建設は概ね完了しており、維持管理が中心となっている。
　今後は、引き続き水洗化率の向上に努めるとともに使用料改定や施設の統廃合について検討を進め、下水道使用料の安定的な確保と汚水処理に係る経費削減による経費回収率の向上に取り組む必要がある。
　令和2年度経営戦略策定済み。令和6年度改定済み。令和6年度に料金体系を定額制から公共下水道と同じ従量制に変更し、令和8年度に料金改定を行う。</t>
    <rPh sb="122" eb="125">
      <t>シヨウリョウ</t>
    </rPh>
    <rPh sb="125" eb="127">
      <t>カイテイ</t>
    </rPh>
    <rPh sb="207" eb="209">
      <t>レイワ</t>
    </rPh>
    <rPh sb="210" eb="212">
      <t>ネンド</t>
    </rPh>
    <rPh sb="212" eb="214">
      <t>カイテイ</t>
    </rPh>
    <rPh sb="214" eb="215">
      <t>ズ</t>
    </rPh>
    <rPh sb="217" eb="218">
      <t>レイ</t>
    </rPh>
    <rPh sb="218" eb="219">
      <t>ワ</t>
    </rPh>
    <rPh sb="220" eb="222">
      <t>ネンド</t>
    </rPh>
    <rPh sb="223" eb="225">
      <t>リョウキン</t>
    </rPh>
    <rPh sb="225" eb="227">
      <t>タイケイ</t>
    </rPh>
    <rPh sb="228" eb="231">
      <t>テイガクセイ</t>
    </rPh>
    <rPh sb="233" eb="235">
      <t>コウキョウ</t>
    </rPh>
    <rPh sb="235" eb="238">
      <t>ゲスイドウ</t>
    </rPh>
    <rPh sb="239" eb="240">
      <t>オナ</t>
    </rPh>
    <rPh sb="241" eb="244">
      <t>ジュウリョウセイ</t>
    </rPh>
    <rPh sb="245" eb="247">
      <t>ヘンコウ</t>
    </rPh>
    <rPh sb="249" eb="250">
      <t>レイ</t>
    </rPh>
    <rPh sb="250" eb="251">
      <t>ワ</t>
    </rPh>
    <rPh sb="252" eb="254">
      <t>ネンド</t>
    </rPh>
    <rPh sb="255" eb="257">
      <t>リョウキン</t>
    </rPh>
    <rPh sb="257" eb="259">
      <t>カイテイ</t>
    </rPh>
    <rPh sb="260" eb="261">
      <t>オコナ</t>
    </rPh>
    <phoneticPr fontId="4"/>
  </si>
  <si>
    <t>　本市下水道事業会計は、令和2年4月1日より、地方公営企業法を全適用し、公営企業会計へ移行しているため、移行後の数値のみが記載されている。
　①経常収支比率は、105.58%で、100%を上回っており、類似団体と同水準の数値となっている。しかし、⑤経費回収率はR6年度に料金改定を行った結果、昨年と比較し高い数値となっている。今後も定期的な使用料改定及び水洗化率の向上など、経営状況の改善を進める必要がある。
　③流動比率は、42.27%となっているが、これは流動負債に建設改良費等の財源に充てた企業債が含まれていることによる影響が大きい。また、⑥汚水処理原価は、類似団体と比較すると低い数値となっている。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今後も水洗化率の向上、維持管理費の削減に努めるとともに施設の統廃合を検討する必要がある。
　④企業債残高対事業規模比率は、前年と比較すると低い数値となっている。
　⑦施設利用率については、類似団体と比較して高い数値であるが、今後は人口減少等により、有収水量の減少が予想される。そのため接続数等を注視し、不明水対策も行っていく必要がある。
　⑧水洗化率は、類似団体と近い数値であるが、引き続き啓発活動を行い水洗化率を上げていく必要がある。</t>
    <rPh sb="1" eb="2">
      <t>ホン</t>
    </rPh>
    <rPh sb="2" eb="3">
      <t>シ</t>
    </rPh>
    <rPh sb="3" eb="6">
      <t>ゲスイドウ</t>
    </rPh>
    <rPh sb="6" eb="8">
      <t>ジギョウ</t>
    </rPh>
    <rPh sb="8" eb="10">
      <t>カイケイ</t>
    </rPh>
    <rPh sb="12" eb="14">
      <t>レイワ</t>
    </rPh>
    <rPh sb="15" eb="16">
      <t>ネン</t>
    </rPh>
    <rPh sb="17" eb="18">
      <t>ガツ</t>
    </rPh>
    <rPh sb="19" eb="20">
      <t>ニチ</t>
    </rPh>
    <rPh sb="23" eb="25">
      <t>チホウ</t>
    </rPh>
    <rPh sb="25" eb="27">
      <t>コウエイ</t>
    </rPh>
    <rPh sb="27" eb="29">
      <t>キギョウ</t>
    </rPh>
    <rPh sb="29" eb="30">
      <t>ホウ</t>
    </rPh>
    <rPh sb="31" eb="32">
      <t>ゼン</t>
    </rPh>
    <rPh sb="32" eb="34">
      <t>テキヨウ</t>
    </rPh>
    <rPh sb="36" eb="38">
      <t>コウエイ</t>
    </rPh>
    <rPh sb="38" eb="40">
      <t>キギョウ</t>
    </rPh>
    <rPh sb="40" eb="42">
      <t>カイケイ</t>
    </rPh>
    <rPh sb="43" eb="45">
      <t>イコウ</t>
    </rPh>
    <rPh sb="52" eb="54">
      <t>イコウ</t>
    </rPh>
    <rPh sb="54" eb="55">
      <t>ゴ</t>
    </rPh>
    <rPh sb="56" eb="58">
      <t>スウチ</t>
    </rPh>
    <rPh sb="61" eb="63">
      <t>キサイ</t>
    </rPh>
    <rPh sb="72" eb="74">
      <t>ケイジョウ</t>
    </rPh>
    <rPh sb="74" eb="76">
      <t>シュウシ</t>
    </rPh>
    <rPh sb="76" eb="78">
      <t>ヒリツ</t>
    </rPh>
    <rPh sb="101" eb="103">
      <t>ルイジ</t>
    </rPh>
    <rPh sb="103" eb="105">
      <t>ダンタイ</t>
    </rPh>
    <rPh sb="106" eb="109">
      <t>ドウスイジュン</t>
    </rPh>
    <rPh sb="110" eb="112">
      <t>スウチ</t>
    </rPh>
    <rPh sb="124" eb="126">
      <t>ケイヒ</t>
    </rPh>
    <rPh sb="126" eb="128">
      <t>カイシュウ</t>
    </rPh>
    <rPh sb="128" eb="129">
      <t>リツ</t>
    </rPh>
    <rPh sb="132" eb="134">
      <t>ネンド</t>
    </rPh>
    <rPh sb="135" eb="137">
      <t>リョウキン</t>
    </rPh>
    <rPh sb="137" eb="139">
      <t>カイテイ</t>
    </rPh>
    <rPh sb="140" eb="141">
      <t>オコナ</t>
    </rPh>
    <rPh sb="143" eb="145">
      <t>ケッカ</t>
    </rPh>
    <rPh sb="146" eb="148">
      <t>サクネン</t>
    </rPh>
    <rPh sb="149" eb="151">
      <t>ヒカク</t>
    </rPh>
    <rPh sb="152" eb="153">
      <t>タカ</t>
    </rPh>
    <rPh sb="154" eb="156">
      <t>スウチ</t>
    </rPh>
    <rPh sb="163" eb="165">
      <t>コンゴ</t>
    </rPh>
    <rPh sb="166" eb="169">
      <t>テイキテキ</t>
    </rPh>
    <rPh sb="170" eb="173">
      <t>シヨウリョウ</t>
    </rPh>
    <rPh sb="173" eb="175">
      <t>カイテイ</t>
    </rPh>
    <rPh sb="175" eb="176">
      <t>オヨ</t>
    </rPh>
    <rPh sb="177" eb="180">
      <t>スイセンカ</t>
    </rPh>
    <rPh sb="180" eb="181">
      <t>リツ</t>
    </rPh>
    <rPh sb="182" eb="184">
      <t>コウジョウ</t>
    </rPh>
    <rPh sb="187" eb="189">
      <t>ケイエイ</t>
    </rPh>
    <rPh sb="189" eb="191">
      <t>ジョウキョウ</t>
    </rPh>
    <rPh sb="192" eb="194">
      <t>カイゼン</t>
    </rPh>
    <rPh sb="195" eb="196">
      <t>スス</t>
    </rPh>
    <rPh sb="198" eb="200">
      <t>ヒツヨウ</t>
    </rPh>
    <rPh sb="207" eb="209">
      <t>リュウドウ</t>
    </rPh>
    <rPh sb="209" eb="211">
      <t>ヒリツ</t>
    </rPh>
    <rPh sb="230" eb="232">
      <t>リュウドウ</t>
    </rPh>
    <rPh sb="232" eb="234">
      <t>フサイ</t>
    </rPh>
    <rPh sb="235" eb="237">
      <t>ケンセツ</t>
    </rPh>
    <rPh sb="237" eb="239">
      <t>カイリョウ</t>
    </rPh>
    <rPh sb="239" eb="240">
      <t>ヒ</t>
    </rPh>
    <rPh sb="240" eb="241">
      <t>トウ</t>
    </rPh>
    <rPh sb="242" eb="244">
      <t>ザイゲン</t>
    </rPh>
    <rPh sb="245" eb="246">
      <t>ア</t>
    </rPh>
    <rPh sb="248" eb="250">
      <t>キギョウ</t>
    </rPh>
    <rPh sb="250" eb="251">
      <t>サイ</t>
    </rPh>
    <rPh sb="252" eb="253">
      <t>フク</t>
    </rPh>
    <rPh sb="263" eb="265">
      <t>エイキョウ</t>
    </rPh>
    <rPh sb="266" eb="267">
      <t>オオ</t>
    </rPh>
    <rPh sb="305" eb="307">
      <t>コンゴ</t>
    </rPh>
    <rPh sb="352" eb="355">
      <t>キギョウサイ</t>
    </rPh>
    <rPh sb="355" eb="357">
      <t>ザンダカ</t>
    </rPh>
    <rPh sb="357" eb="358">
      <t>タイ</t>
    </rPh>
    <rPh sb="358" eb="360">
      <t>ジギョウ</t>
    </rPh>
    <rPh sb="360" eb="362">
      <t>キボ</t>
    </rPh>
    <rPh sb="362" eb="364">
      <t>ヒリツ</t>
    </rPh>
    <rPh sb="366" eb="368">
      <t>ゼンネン</t>
    </rPh>
    <rPh sb="369" eb="371">
      <t>ヒカク</t>
    </rPh>
    <rPh sb="374" eb="375">
      <t>ヒク</t>
    </rPh>
    <rPh sb="376" eb="378">
      <t>スウチ</t>
    </rPh>
    <rPh sb="388" eb="390">
      <t>シセツ</t>
    </rPh>
    <rPh sb="390" eb="393">
      <t>リヨウリツ</t>
    </rPh>
    <rPh sb="399" eb="401">
      <t>ルイジダ</t>
    </rPh>
    <rPh sb="449" eb="450">
      <t>スウ</t>
    </rPh>
    <rPh sb="450" eb="451">
      <t>トウ</t>
    </rPh>
    <rPh sb="452" eb="454">
      <t>チュウシ</t>
    </rPh>
    <rPh sb="456" eb="458">
      <t>フメイ</t>
    </rPh>
    <rPh sb="458" eb="459">
      <t>スイ</t>
    </rPh>
    <rPh sb="459" eb="461">
      <t>タイサク</t>
    </rPh>
    <rPh sb="462" eb="463">
      <t>オコナ</t>
    </rPh>
    <rPh sb="467" eb="469">
      <t>ヒツヨウ</t>
    </rPh>
    <rPh sb="476" eb="479">
      <t>スイセンカ</t>
    </rPh>
    <rPh sb="479" eb="480">
      <t>リツ</t>
    </rPh>
    <rPh sb="482" eb="486">
      <t>ルイジダンタイ</t>
    </rPh>
    <rPh sb="487" eb="488">
      <t>チカ</t>
    </rPh>
    <rPh sb="489" eb="491">
      <t>スウチ</t>
    </rPh>
    <rPh sb="496" eb="497">
      <t>ヒ</t>
    </rPh>
    <rPh sb="498" eb="499">
      <t>ツヅ</t>
    </rPh>
    <rPh sb="500" eb="502">
      <t>ケイハツ</t>
    </rPh>
    <rPh sb="502" eb="504">
      <t>カツドウ</t>
    </rPh>
    <rPh sb="505" eb="506">
      <t>オコナ</t>
    </rPh>
    <rPh sb="507" eb="510">
      <t>スイセンカ</t>
    </rPh>
    <rPh sb="510" eb="511">
      <t>リツ</t>
    </rPh>
    <rPh sb="512" eb="513">
      <t>ア</t>
    </rPh>
    <rPh sb="517" eb="5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</si>
</sst>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05-4B1F-96DE-D80FBA1FDB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5105-4B1F-96DE-D80FBA1FDB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66.790000000000006</c:v>
                </c:pt>
                <c:pt idx="1">
                  <c:v>66.239999999999995</c:v>
                </c:pt>
                <c:pt idx="2">
                  <c:v>63.15</c:v>
                </c:pt>
                <c:pt idx="3">
                  <c:v>62.93</c:v>
                </c:pt>
                <c:pt idx="4">
                  <c:v>61.55</c:v>
                </c:pt>
              </c:numCache>
            </c:numRef>
          </c:val>
          <c:extLst>
            <c:ext xmlns:c16="http://schemas.microsoft.com/office/drawing/2014/chart" uri="{C3380CC4-5D6E-409C-BE32-E72D297353CC}">
              <c16:uniqueId val="{00000000-C4E2-494D-B5D0-249227733F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C4E2-494D-B5D0-249227733F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90.08</c:v>
                </c:pt>
                <c:pt idx="1">
                  <c:v>91.11</c:v>
                </c:pt>
                <c:pt idx="2">
                  <c:v>91.38</c:v>
                </c:pt>
                <c:pt idx="3">
                  <c:v>91.8</c:v>
                </c:pt>
                <c:pt idx="4">
                  <c:v>91.69</c:v>
                </c:pt>
              </c:numCache>
            </c:numRef>
          </c:val>
          <c:extLst>
            <c:ext xmlns:c16="http://schemas.microsoft.com/office/drawing/2014/chart" uri="{C3380CC4-5D6E-409C-BE32-E72D297353CC}">
              <c16:uniqueId val="{00000000-A546-4E03-8AD9-7E642057F3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A546-4E03-8AD9-7E642057F3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100.25</c:v>
                </c:pt>
                <c:pt idx="1">
                  <c:v>100.91</c:v>
                </c:pt>
                <c:pt idx="2">
                  <c:v>102.67</c:v>
                </c:pt>
                <c:pt idx="3">
                  <c:v>103.84</c:v>
                </c:pt>
                <c:pt idx="4">
                  <c:v>105.58</c:v>
                </c:pt>
              </c:numCache>
            </c:numRef>
          </c:val>
          <c:extLst>
            <c:ext xmlns:c16="http://schemas.microsoft.com/office/drawing/2014/chart" uri="{C3380CC4-5D6E-409C-BE32-E72D297353CC}">
              <c16:uniqueId val="{00000000-1DBC-4701-8F2B-A93C611383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1DBC-4701-8F2B-A93C611383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4.25</c:v>
                </c:pt>
                <c:pt idx="1">
                  <c:v>8.3800000000000008</c:v>
                </c:pt>
                <c:pt idx="2">
                  <c:v>12.15</c:v>
                </c:pt>
                <c:pt idx="3">
                  <c:v>15.61</c:v>
                </c:pt>
                <c:pt idx="4">
                  <c:v>19.09</c:v>
                </c:pt>
              </c:numCache>
            </c:numRef>
          </c:val>
          <c:extLst>
            <c:ext xmlns:c16="http://schemas.microsoft.com/office/drawing/2014/chart" uri="{C3380CC4-5D6E-409C-BE32-E72D297353CC}">
              <c16:uniqueId val="{00000000-9BAB-4118-8D8C-ABBF53B0DE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9BAB-4118-8D8C-ABBF53B0DE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F2-4C73-BDC3-C48D9EAECF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3BF2-4C73-BDC3-C48D9EAECF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32-40A9-B9F5-F39DECCC81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4B32-40A9-B9F5-F39DECCC81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41.56</c:v>
                </c:pt>
                <c:pt idx="1">
                  <c:v>26.43</c:v>
                </c:pt>
                <c:pt idx="2">
                  <c:v>32.78</c:v>
                </c:pt>
                <c:pt idx="3">
                  <c:v>32.69</c:v>
                </c:pt>
                <c:pt idx="4">
                  <c:v>42.27</c:v>
                </c:pt>
              </c:numCache>
            </c:numRef>
          </c:val>
          <c:extLst>
            <c:ext xmlns:c16="http://schemas.microsoft.com/office/drawing/2014/chart" uri="{C3380CC4-5D6E-409C-BE32-E72D297353CC}">
              <c16:uniqueId val="{00000000-4E4A-493B-837F-48BFBA00A9B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4E4A-493B-837F-48BFBA00A9B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477.8</c:v>
                </c:pt>
                <c:pt idx="1">
                  <c:v>632.71</c:v>
                </c:pt>
                <c:pt idx="2">
                  <c:v>189.1</c:v>
                </c:pt>
                <c:pt idx="3">
                  <c:v>201.06</c:v>
                </c:pt>
                <c:pt idx="4" formatCode="#,##0.00;&quot;△&quot;#,##0.00">
                  <c:v>0</c:v>
                </c:pt>
              </c:numCache>
            </c:numRef>
          </c:val>
          <c:extLst>
            <c:ext xmlns:c16="http://schemas.microsoft.com/office/drawing/2014/chart" uri="{C3380CC4-5D6E-409C-BE32-E72D297353CC}">
              <c16:uniqueId val="{00000000-2643-4C55-B3C7-6E13772509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2643-4C55-B3C7-6E13772509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50.49</c:v>
                </c:pt>
                <c:pt idx="1">
                  <c:v>50.92</c:v>
                </c:pt>
                <c:pt idx="2">
                  <c:v>52.8</c:v>
                </c:pt>
                <c:pt idx="3">
                  <c:v>53.37</c:v>
                </c:pt>
                <c:pt idx="4">
                  <c:v>57.26</c:v>
                </c:pt>
              </c:numCache>
            </c:numRef>
          </c:val>
          <c:extLst>
            <c:ext xmlns:c16="http://schemas.microsoft.com/office/drawing/2014/chart" uri="{C3380CC4-5D6E-409C-BE32-E72D297353CC}">
              <c16:uniqueId val="{00000000-ADD7-452F-B97E-967FCA597F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ADD7-452F-B97E-967FCA597F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150.97999999999999</c:v>
                </c:pt>
                <c:pt idx="4">
                  <c:v>157.44999999999999</c:v>
                </c:pt>
              </c:numCache>
            </c:numRef>
          </c:val>
          <c:extLst>
            <c:ext xmlns:c16="http://schemas.microsoft.com/office/drawing/2014/chart" uri="{C3380CC4-5D6E-409C-BE32-E72D297353CC}">
              <c16:uniqueId val="{00000000-6F11-46EF-8A79-827C45592C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6F11-46EF-8A79-827C45592C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田原市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58270</v>
      </c>
      <c r="AM8" s="44"/>
      <c r="AN8" s="44"/>
      <c r="AO8" s="44"/>
      <c r="AP8" s="44"/>
      <c r="AQ8" s="44"/>
      <c r="AR8" s="44"/>
      <c r="AS8" s="44"/>
      <c r="AT8" s="45">
        <f>データ!T6</f>
        <v>191.11</v>
      </c>
      <c r="AU8" s="45"/>
      <c r="AV8" s="45"/>
      <c r="AW8" s="45"/>
      <c r="AX8" s="45"/>
      <c r="AY8" s="45"/>
      <c r="AZ8" s="45"/>
      <c r="BA8" s="45"/>
      <c r="BB8" s="45">
        <f>データ!U6</f>
        <v>304.89999999999998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82.26</v>
      </c>
      <c r="J10" s="45"/>
      <c r="K10" s="45"/>
      <c r="L10" s="45"/>
      <c r="M10" s="45"/>
      <c r="N10" s="45"/>
      <c r="O10" s="45"/>
      <c r="P10" s="45">
        <f>データ!P6</f>
        <v>38.090000000000003</v>
      </c>
      <c r="Q10" s="45"/>
      <c r="R10" s="45"/>
      <c r="S10" s="45"/>
      <c r="T10" s="45"/>
      <c r="U10" s="45"/>
      <c r="V10" s="45"/>
      <c r="W10" s="45">
        <f>データ!Q6</f>
        <v>90.55</v>
      </c>
      <c r="X10" s="45"/>
      <c r="Y10" s="45"/>
      <c r="Z10" s="45"/>
      <c r="AA10" s="45"/>
      <c r="AB10" s="45"/>
      <c r="AC10" s="45"/>
      <c r="AD10" s="44">
        <f>データ!R6</f>
        <v>2095</v>
      </c>
      <c r="AE10" s="44"/>
      <c r="AF10" s="44"/>
      <c r="AG10" s="44"/>
      <c r="AH10" s="44"/>
      <c r="AI10" s="44"/>
      <c r="AJ10" s="44"/>
      <c r="AK10" s="2"/>
      <c r="AL10" s="44">
        <f>データ!V6</f>
        <v>22171</v>
      </c>
      <c r="AM10" s="44"/>
      <c r="AN10" s="44"/>
      <c r="AO10" s="44"/>
      <c r="AP10" s="44"/>
      <c r="AQ10" s="44"/>
      <c r="AR10" s="44"/>
      <c r="AS10" s="44"/>
      <c r="AT10" s="45">
        <f>データ!W6</f>
        <v>16</v>
      </c>
      <c r="AU10" s="45"/>
      <c r="AV10" s="45"/>
      <c r="AW10" s="45"/>
      <c r="AX10" s="45"/>
      <c r="AY10" s="45"/>
      <c r="AZ10" s="45"/>
      <c r="BA10" s="45"/>
      <c r="BB10" s="45">
        <f>データ!X6</f>
        <v>1385.69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1i2YFh5M7uiDfJjp+PJPuTHsMFagN9qmd36d75uG4fPWW2w91riCz6k8sA1u60FS3ZhS28jBWpFsm1LSpdbwMA==" saltValue="2TKh8kGDrtd1e+0mZi6E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232319</v>
      </c>
      <c r="D6" s="19">
        <f t="shared" si="3"/>
        <v>46</v>
      </c>
      <c r="E6" s="19">
        <f t="shared" si="3"/>
        <v>17</v>
      </c>
      <c r="F6" s="19">
        <f t="shared" si="3"/>
        <v>5</v>
      </c>
      <c r="G6" s="19">
        <f t="shared" si="3"/>
        <v>0</v>
      </c>
      <c r="H6" s="19" t="str">
        <f t="shared" si="3"/>
        <v>愛知県　田原市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82.26</v>
      </c>
      <c r="P6" s="20">
        <f t="shared" si="3"/>
        <v>38.090000000000003</v>
      </c>
      <c r="Q6" s="20">
        <f t="shared" si="3"/>
        <v>90.55</v>
      </c>
      <c r="R6" s="20">
        <f t="shared" si="3"/>
        <v>2095</v>
      </c>
      <c r="S6" s="20">
        <f t="shared" si="3"/>
        <v>58270</v>
      </c>
      <c r="T6" s="20">
        <f t="shared" si="3"/>
        <v>191.11</v>
      </c>
      <c r="U6" s="20">
        <f t="shared" si="3"/>
        <v>304.89999999999998</v>
      </c>
      <c r="V6" s="20">
        <f t="shared" si="3"/>
        <v>22171</v>
      </c>
      <c r="W6" s="20">
        <f t="shared" si="3"/>
        <v>16</v>
      </c>
      <c r="X6" s="20">
        <f t="shared" si="3"/>
        <v>1385.69</v>
      </c>
      <c r="Y6" s="21">
        <f>IF(Y7="",NA(),Y7)</f>
        <v>100.25</v>
      </c>
      <c r="Z6" s="21">
        <f t="shared" ref="Z6:AH6" si="4">IF(Z7="",NA(),Z7)</f>
        <v>100.91</v>
      </c>
      <c r="AA6" s="21">
        <f t="shared" si="4"/>
        <v>102.67</v>
      </c>
      <c r="AB6" s="21">
        <f t="shared" si="4"/>
        <v>103.84</v>
      </c>
      <c r="AC6" s="21">
        <f t="shared" si="4"/>
        <v>105.58</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41.56</v>
      </c>
      <c r="AV6" s="21">
        <f t="shared" ref="AV6:BD6" si="6">IF(AV7="",NA(),AV7)</f>
        <v>26.43</v>
      </c>
      <c r="AW6" s="21">
        <f t="shared" si="6"/>
        <v>32.78</v>
      </c>
      <c r="AX6" s="21">
        <f t="shared" si="6"/>
        <v>32.69</v>
      </c>
      <c r="AY6" s="21">
        <f t="shared" si="6"/>
        <v>42.27</v>
      </c>
      <c r="AZ6" s="21">
        <f t="shared" si="6"/>
        <v>37.24</v>
      </c>
      <c r="BA6" s="21">
        <f t="shared" si="6"/>
        <v>33.58</v>
      </c>
      <c r="BB6" s="21">
        <f t="shared" si="6"/>
        <v>35.42</v>
      </c>
      <c r="BC6" s="21">
        <f t="shared" si="6"/>
        <v>39.82</v>
      </c>
      <c r="BD6" s="21">
        <f t="shared" si="6"/>
        <v>41.03</v>
      </c>
      <c r="BE6" s="20" t="str">
        <f>IF(BE7="","",IF(BE7="-","【-】","【"&amp;SUBSTITUTE(TEXT(BE7,"#,##0.00"),"-","△")&amp;"】"))</f>
        <v>【47.19】</v>
      </c>
      <c r="BF6" s="21">
        <f>IF(BF7="",NA(),BF7)</f>
        <v>477.8</v>
      </c>
      <c r="BG6" s="21">
        <f t="shared" ref="BG6:BO6" si="7">IF(BG7="",NA(),BG7)</f>
        <v>632.71</v>
      </c>
      <c r="BH6" s="21">
        <f t="shared" si="7"/>
        <v>189.1</v>
      </c>
      <c r="BI6" s="21">
        <f t="shared" si="7"/>
        <v>201.06</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50.49</v>
      </c>
      <c r="BR6" s="21">
        <f t="shared" ref="BR6:BZ6" si="8">IF(BR7="",NA(),BR7)</f>
        <v>50.92</v>
      </c>
      <c r="BS6" s="21">
        <f t="shared" si="8"/>
        <v>52.8</v>
      </c>
      <c r="BT6" s="21">
        <f t="shared" si="8"/>
        <v>53.37</v>
      </c>
      <c r="BU6" s="21">
        <f t="shared" si="8"/>
        <v>57.26</v>
      </c>
      <c r="BV6" s="21">
        <f t="shared" si="8"/>
        <v>68.11</v>
      </c>
      <c r="BW6" s="21">
        <f t="shared" si="8"/>
        <v>67.23</v>
      </c>
      <c r="BX6" s="21">
        <f t="shared" si="8"/>
        <v>61.82</v>
      </c>
      <c r="BY6" s="21">
        <f t="shared" si="8"/>
        <v>61.15</v>
      </c>
      <c r="BZ6" s="21">
        <f t="shared" si="8"/>
        <v>58.41</v>
      </c>
      <c r="CA6" s="20" t="str">
        <f>IF(CA7="","",IF(CA7="-","【-】","【"&amp;SUBSTITUTE(TEXT(CA7,"#,##0.00"),"-","△")&amp;"】"))</f>
        <v>【54.51】</v>
      </c>
      <c r="CB6" s="21">
        <f>IF(CB7="",NA(),CB7)</f>
        <v>150</v>
      </c>
      <c r="CC6" s="21">
        <f t="shared" ref="CC6:CK6" si="9">IF(CC7="",NA(),CC7)</f>
        <v>150</v>
      </c>
      <c r="CD6" s="21">
        <f t="shared" si="9"/>
        <v>150</v>
      </c>
      <c r="CE6" s="21">
        <f t="shared" si="9"/>
        <v>150.97999999999999</v>
      </c>
      <c r="CF6" s="21">
        <f t="shared" si="9"/>
        <v>157.44999999999999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66.790000000000006</v>
      </c>
      <c r="CN6" s="21">
        <f t="shared" ref="CN6:CV6" si="10">IF(CN7="",NA(),CN7)</f>
        <v>66.239999999999995</v>
      </c>
      <c r="CO6" s="21">
        <f t="shared" si="10"/>
        <v>63.15</v>
      </c>
      <c r="CP6" s="21">
        <f t="shared" si="10"/>
        <v>62.93</v>
      </c>
      <c r="CQ6" s="21">
        <f t="shared" si="10"/>
        <v>61.55</v>
      </c>
      <c r="CR6" s="21">
        <f t="shared" si="10"/>
        <v>55.26</v>
      </c>
      <c r="CS6" s="21">
        <f t="shared" si="10"/>
        <v>54.54</v>
      </c>
      <c r="CT6" s="21">
        <f t="shared" si="10"/>
        <v>52.9</v>
      </c>
      <c r="CU6" s="21">
        <f t="shared" si="10"/>
        <v>52.63</v>
      </c>
      <c r="CV6" s="21">
        <f t="shared" si="10"/>
        <v>52.34</v>
      </c>
      <c r="CW6" s="20" t="str">
        <f>IF(CW7="","",IF(CW7="-","【-】","【"&amp;SUBSTITUTE(TEXT(CW7,"#,##0.00"),"-","△")&amp;"】"))</f>
        <v>【49.92】</v>
      </c>
      <c r="CX6" s="21">
        <f>IF(CX7="",NA(),CX7)</f>
        <v>90.08</v>
      </c>
      <c r="CY6" s="21">
        <f t="shared" ref="CY6:DG6" si="11">IF(CY7="",NA(),CY7)</f>
        <v>91.11</v>
      </c>
      <c r="CZ6" s="21">
        <f t="shared" si="11"/>
        <v>91.38</v>
      </c>
      <c r="DA6" s="21">
        <f t="shared" si="11"/>
        <v>91.8</v>
      </c>
      <c r="DB6" s="21">
        <f t="shared" si="11"/>
        <v>91.69</v>
      </c>
      <c r="DC6" s="21">
        <f t="shared" si="11"/>
        <v>90.52</v>
      </c>
      <c r="DD6" s="21">
        <f t="shared" si="11"/>
        <v>90.3</v>
      </c>
      <c r="DE6" s="21">
        <f t="shared" si="11"/>
        <v>90.3</v>
      </c>
      <c r="DF6" s="21">
        <f t="shared" si="11"/>
        <v>90.32</v>
      </c>
      <c r="DG6" s="21">
        <f t="shared" si="11"/>
        <v>90.05</v>
      </c>
      <c r="DH6" s="20" t="str">
        <f>IF(DH7="","",IF(DH7="-","【-】","【"&amp;SUBSTITUTE(TEXT(DH7,"#,##0.00"),"-","△")&amp;"】"))</f>
        <v>【87.80】</v>
      </c>
      <c r="DI6" s="21">
        <f>IF(DI7="",NA(),DI7)</f>
        <v>4.25</v>
      </c>
      <c r="DJ6" s="21">
        <f t="shared" ref="DJ6:DR6" si="12">IF(DJ7="",NA(),DJ7)</f>
        <v>8.3800000000000008</v>
      </c>
      <c r="DK6" s="21">
        <f t="shared" si="12"/>
        <v>12.15</v>
      </c>
      <c r="DL6" s="21">
        <f t="shared" si="12"/>
        <v>15.61</v>
      </c>
      <c r="DM6" s="21">
        <f t="shared" si="12"/>
        <v>19.09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232319</v>
      </c>
      <c r="D7" s="23">
        <v>46</v>
      </c>
      <c r="E7" s="23">
        <v>17</v>
      </c>
      <c r="F7" s="23">
        <v>5</v>
      </c>
      <c r="G7" s="23">
        <v>0</v>
      </c>
      <c r="H7" s="23" t="s">
        <v>96</v>
      </c>
      <c r="I7" s="23" t="s">
        <v>97</v>
      </c>
      <c r="J7" s="23" t="s">
        <v>98</v>
      </c>
      <c r="K7" s="23" t="s">
        <v>99</v>
      </c>
      <c r="L7" s="23" t="s">
        <v>100</v>
      </c>
      <c r="M7" s="23" t="s">
        <v>101</v>
      </c>
      <c r="N7" s="24" t="s">
        <v>102</v>
      </c>
      <c r="O7" s="24">
        <v>82.26</v>
      </c>
      <c r="P7" s="24">
        <v>38.090000000000003</v>
      </c>
      <c r="Q7" s="24">
        <v>90.55</v>
      </c>
      <c r="R7" s="24">
        <v>2095</v>
      </c>
      <c r="S7" s="24">
        <v>58270</v>
      </c>
      <c r="T7" s="24">
        <v>191.11</v>
      </c>
      <c r="U7" s="24">
        <v>304.89999999999998</v>
      </c>
      <c r="V7" s="24">
        <v>22171</v>
      </c>
      <c r="W7" s="24">
        <v>16</v>
      </c>
      <c r="X7" s="24">
        <v>1385.69</v>
      </c>
      <c r="Y7" s="24">
        <v>100.25</v>
      </c>
      <c r="Z7" s="24">
        <v>100.91</v>
      </c>
      <c r="AA7" s="24">
        <v>102.67</v>
      </c>
      <c r="AB7" s="24">
        <v>103.84</v>
      </c>
      <c r="AC7" s="24">
        <v>105.58</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41.56</v>
      </c>
      <c r="AV7" s="24">
        <v>26.43</v>
      </c>
      <c r="AW7" s="24">
        <v>32.78</v>
      </c>
      <c r="AX7" s="24">
        <v>32.69</v>
      </c>
      <c r="AY7" s="24">
        <v>42.27</v>
      </c>
      <c r="AZ7" s="24">
        <v>37.24</v>
      </c>
      <c r="BA7" s="24">
        <v>33.58</v>
      </c>
      <c r="BB7" s="24">
        <v>35.42</v>
      </c>
      <c r="BC7" s="24">
        <v>39.82</v>
      </c>
      <c r="BD7" s="24">
        <v>41.03</v>
      </c>
      <c r="BE7" s="24">
        <v>47.19</v>
      </c>
      <c r="BF7" s="24">
        <v>477.8</v>
      </c>
      <c r="BG7" s="24">
        <v>632.71</v>
      </c>
      <c r="BH7" s="24">
        <v>189.1</v>
      </c>
      <c r="BI7" s="24">
        <v>201.06</v>
      </c>
      <c r="BJ7" s="24">
        <v>0</v>
      </c>
      <c r="BK7" s="24">
        <v>783.8</v>
      </c>
      <c r="BL7" s="24">
        <v>778.81</v>
      </c>
      <c r="BM7" s="24">
        <v>718.49</v>
      </c>
      <c r="BN7" s="24">
        <v>743.31</v>
      </c>
      <c r="BO7" s="24">
        <v>796.8</v>
      </c>
      <c r="BP7" s="24">
        <v>798.1</v>
      </c>
      <c r="BQ7" s="24">
        <v>50.49</v>
      </c>
      <c r="BR7" s="24">
        <v>50.92</v>
      </c>
      <c r="BS7" s="24">
        <v>52.8</v>
      </c>
      <c r="BT7" s="24">
        <v>53.37</v>
      </c>
      <c r="BU7" s="24">
        <v>57.26</v>
      </c>
      <c r="BV7" s="24">
        <v>68.11</v>
      </c>
      <c r="BW7" s="24">
        <v>67.23</v>
      </c>
      <c r="BX7" s="24">
        <v>61.82</v>
      </c>
      <c r="BY7" s="24">
        <v>61.15</v>
      </c>
      <c r="BZ7" s="24">
        <v>58.41</v>
      </c>
      <c r="CA7" s="24">
        <v>54.51</v>
      </c>
      <c r="CB7" s="24">
        <v>150</v>
      </c>
      <c r="CC7" s="24">
        <v>150</v>
      </c>
      <c r="CD7" s="24">
        <v>150</v>
      </c>
      <c r="CE7" s="24">
        <v>150.97999999999999</v>
      </c>
      <c r="CF7" s="24">
        <v>157.44999999999999</v>
      </c>
      <c r="CG7" s="24">
        <v>222.41</v>
      </c>
      <c r="CH7" s="24">
        <v>228.21</v>
      </c>
      <c r="CI7" s="24">
        <v>246.9</v>
      </c>
      <c r="CJ7" s="24">
        <v>250.43</v>
      </c>
      <c r="CK7" s="24">
        <v>267.33999999999997</v>
      </c>
      <c r="CL7" s="24">
        <v>286.33</v>
      </c>
      <c r="CM7" s="24">
        <v>66.790000000000006</v>
      </c>
      <c r="CN7" s="24">
        <v>66.239999999999995</v>
      </c>
      <c r="CO7" s="24">
        <v>63.15</v>
      </c>
      <c r="CP7" s="24">
        <v>62.93</v>
      </c>
      <c r="CQ7" s="24">
        <v>61.55</v>
      </c>
      <c r="CR7" s="24">
        <v>55.26</v>
      </c>
      <c r="CS7" s="24">
        <v>54.54</v>
      </c>
      <c r="CT7" s="24">
        <v>52.9</v>
      </c>
      <c r="CU7" s="24">
        <v>52.63</v>
      </c>
      <c r="CV7" s="24">
        <v>52.34</v>
      </c>
      <c r="CW7" s="24">
        <v>49.92</v>
      </c>
      <c r="CX7" s="24">
        <v>90.08</v>
      </c>
      <c r="CY7" s="24">
        <v>91.11</v>
      </c>
      <c r="CZ7" s="24">
        <v>91.38</v>
      </c>
      <c r="DA7" s="24">
        <v>91.8</v>
      </c>
      <c r="DB7" s="24">
        <v>91.69</v>
      </c>
      <c r="DC7" s="24">
        <v>90.52</v>
      </c>
      <c r="DD7" s="24">
        <v>90.3</v>
      </c>
      <c r="DE7" s="24">
        <v>90.3</v>
      </c>
      <c r="DF7" s="24">
        <v>90.32</v>
      </c>
      <c r="DG7" s="24">
        <v>90.05</v>
      </c>
      <c r="DH7" s="24">
        <v>87.8</v>
      </c>
      <c r="DI7" s="24">
        <v>4.25</v>
      </c>
      <c r="DJ7" s="24">
        <v>8.3800000000000008</v>
      </c>
      <c r="DK7" s="24">
        <v>12.15</v>
      </c>
      <c r="DL7" s="24">
        <v>15.61</v>
      </c>
      <c r="DM7" s="24">
        <v>19.09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2026-01-28T01:53:02Z</cp:lastPrinted>
  <dcterms:created xsi:type="dcterms:W3CDTF">2025-12-23T06:21:00Z</dcterms:created>
  <dcterms:modified xsi:type="dcterms:W3CDTF">2026-02-18T23:33:41Z</dcterms:modified>
  <cp:category/>
</cp:coreProperties>
</file>