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32　愛西市○\下水（公下、農集）○\"/>
    </mc:Choice>
  </mc:AlternateContent>
  <xr:revisionPtr revIDLastSave="0" documentId="13_ncr:1_{DA2C9820-1EB5-4FD6-8268-2FB85BCC0630}" xr6:coauthVersionLast="47" xr6:coauthVersionMax="47" xr10:uidLastSave="{00000000-0000-0000-0000-000000000000}"/>
  <workbookProtection workbookAlgorithmName="SHA-512" workbookHashValue="sx4h4r61/Ti8NAY7EcbV+gow43mdaxGK87kj/QEH/054QEj/fTGkMZmUnVFDYqNrTyWPPyza6MA4JlMz4HUxMw==" workbookSaltValue="RPxJOPpibyT9XT155ALv6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<sst xmlns="http://schemas.openxmlformats.org/spreadsheetml/2006/main" count="231" uniqueCount="117">
  <si>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</si>
  <si>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</si>
  <si>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</si>
  <si>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</si>
  <si>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</si>
  <si>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</si>
  <si>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</si>
  <si>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</si>
  <si>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</si>
  <si>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</si>
  <si>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</si>
  <si>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</si>
  <si>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</si>
  <si>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</si>
  <si>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</si>
  <si>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</si>
  <si>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</si>
  <si>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</si>
  <si>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</si>
  <si>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</si>
  <si>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</si>
  <si>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</si>
  <si>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</si>
  <si>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</si>
  <si>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</si>
  <si>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</si>
  <si>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</si>
  <si>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</si>
  <si>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</si>
  <si>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</si>
  <si>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</si>
  <si>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</si>
  <si>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</si>
  <si>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</si>
  <si>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</si>
  <si>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</si>
  <si>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</si>
  <si>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</si>
  <si>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</si>
  <si>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</si>
  <si>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</si>
  <si>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</si>
  <si>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</si>
  <si>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</si>
  <si>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</si>
  <si>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</si>
  <si>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</si>
  <si>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</si>
  <si>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</si>
  <si>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</si>
  <si>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</si>
  <si>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</si>
  <si>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</si>
  <si>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</si>
  <si>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</si>
  <si>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</si>
  <si>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</si>
  <si>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</si>
  <si>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</si>
  <si>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</si>
  <si>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</si>
  <si>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</si>
  <si>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</si>
  <si>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</si>
  <si>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</si>
  <si>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</si>
  <si>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</si>
  <si>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</si>
  <si>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</si>
  <si>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</si>
  <si>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</si>
  <si>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</si>
  <si>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</si>
  <si>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</si>
  <si>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</si>
  <si>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</si>
  <si>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</si>
  <si>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</si>
  <si>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</si>
  <si>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</si>
  <si>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</si>
  <si>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</si>
  <si>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</si>
  <si>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</si>
  <si>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</si>
  <si>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</si>
  <si>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</si>
  <si>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</si>
  <si>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</si>
  <si>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</si>
  <si>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</si>
  <si>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</si>
  <si>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</si>
  <si>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</si>
  <si>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</si>
  <si>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</si>
  <si>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愛西市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</si>
  <si>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</si>
  <si>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</si>
  <si>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</si>
  <si>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</si>
  <si>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</si>
  <si>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</si>
  <si>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</si>
  <si>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</si>
  <si>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</si>
  <si>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</si>
  <si>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</si>
  <si>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</si>
  <si>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</si>
  <si>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</si>
  <si>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</si>
  <si>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</si>
  <si>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</si>
  <si>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法定耐用年数を超えた施設はないが、供用開始から約20年が経過しており、今後、劣化や腐食等によるリスクの回避や、最適整備構想等における計画的な修繕及び機能強化を行っていく。</t>
    <phoneticPr fontId="4"/>
  </si>
  <si>
    <t>供用開始から約20年が経過し、⑧水洗化率は約92％となっているが、今後予想される一般会計繰入金の減少や、施設の老朽化による修繕費用増加が見込まれるため、より一層の接続率向上や汚水処理費の削減に取り組むことが必要である。
　経営戦略については、平成28年度に第1次愛西市下水道事業経営戦略を策定した。平成31年4月より公営企業会計へ移行し、令和3年度に愛西市汚水適正処理構想の見直しを図った。これらの現状や課題を踏まえ、令和4年度に見直しを行った。今後も経営戦略に基づいて、引き続き経営の健全化・効率化の取り組みを行っていく。
　見直し後の経営戦略を踏まえ、下水道事業の健全な運営を確保するため、令和5年度に開催した下水道使用料等検討委員会の答申に基づき上程した下水道使用料の改定議案が議決され令和7年4月1日より新使用料体系を適用した。今後は、概ね3年を目安に、社会情勢や排水需要の動向に応じて下水道使用料等の検討を行う予定である。</t>
    <rPh sb="83" eb="84">
      <t>リツ</t>
    </rPh>
    <rPh sb="128" eb="129">
      <t>ダイ</t>
    </rPh>
    <rPh sb="130" eb="131">
      <t>ツギ</t>
    </rPh>
    <rPh sb="131" eb="132">
      <t>アイ</t>
    </rPh>
    <rPh sb="132" eb="133">
      <t>ニシ</t>
    </rPh>
    <rPh sb="133" eb="134">
      <t>シ</t>
    </rPh>
    <rPh sb="134" eb="137">
      <t>ゲスイドウ</t>
    </rPh>
    <rPh sb="137" eb="139">
      <t>ジギョウ</t>
    </rPh>
    <rPh sb="139" eb="141">
      <t>ケイエイ</t>
    </rPh>
    <rPh sb="141" eb="143">
      <t>センリャク</t>
    </rPh>
    <rPh sb="144" eb="146">
      <t>サクテイ</t>
    </rPh>
    <rPh sb="169" eb="171">
      <t>レイワ</t>
    </rPh>
    <rPh sb="172" eb="174">
      <t>ネンド</t>
    </rPh>
    <rPh sb="175" eb="176">
      <t>アイ</t>
    </rPh>
    <rPh sb="176" eb="177">
      <t>ニシ</t>
    </rPh>
    <rPh sb="177" eb="178">
      <t>シ</t>
    </rPh>
    <rPh sb="178" eb="180">
      <t>オスイ</t>
    </rPh>
    <rPh sb="180" eb="182">
      <t>テキセイ</t>
    </rPh>
    <rPh sb="182" eb="184">
      <t>ショリ</t>
    </rPh>
    <rPh sb="184" eb="186">
      <t>コウソウ</t>
    </rPh>
    <rPh sb="187" eb="189">
      <t>ミナオ</t>
    </rPh>
    <rPh sb="191" eb="192">
      <t>ハカ</t>
    </rPh>
    <rPh sb="199" eb="201">
      <t>ゲンジョウ</t>
    </rPh>
    <rPh sb="202" eb="204">
      <t>カダイ</t>
    </rPh>
    <rPh sb="205" eb="206">
      <t>フ</t>
    </rPh>
    <rPh sb="209" eb="211">
      <t>レイワ</t>
    </rPh>
    <rPh sb="212" eb="214">
      <t>ネンド</t>
    </rPh>
    <rPh sb="215" eb="217">
      <t>ミナオ</t>
    </rPh>
    <rPh sb="219" eb="220">
      <t>オコナ</t>
    </rPh>
    <rPh sb="264" eb="266">
      <t>ミナオ</t>
    </rPh>
    <rPh sb="267" eb="268">
      <t>ゴ</t>
    </rPh>
    <rPh sb="269" eb="271">
      <t>ケイエイ</t>
    </rPh>
    <rPh sb="271" eb="273">
      <t>センリャク</t>
    </rPh>
    <rPh sb="274" eb="275">
      <t>フ</t>
    </rPh>
    <rPh sb="278" eb="281">
      <t>ゲスイドウ</t>
    </rPh>
    <rPh sb="281" eb="283">
      <t>ジギョウ</t>
    </rPh>
    <rPh sb="284" eb="286">
      <t>ケンゼン</t>
    </rPh>
    <rPh sb="287" eb="289">
      <t>ウンエイ</t>
    </rPh>
    <rPh sb="290" eb="292">
      <t>カクホ</t>
    </rPh>
    <rPh sb="297" eb="299">
      <t>レイワ</t>
    </rPh>
    <rPh sb="300" eb="302">
      <t>ネンド</t>
    </rPh>
    <rPh sb="303" eb="305">
      <t>カイサイ</t>
    </rPh>
    <rPh sb="307" eb="310">
      <t>ゲスイドウ</t>
    </rPh>
    <rPh sb="310" eb="313">
      <t>シヨウリョウ</t>
    </rPh>
    <rPh sb="313" eb="314">
      <t>トウ</t>
    </rPh>
    <rPh sb="314" eb="316">
      <t>ケントウ</t>
    </rPh>
    <rPh sb="316" eb="319">
      <t>イインカイ</t>
    </rPh>
    <rPh sb="330" eb="333">
      <t>ゲスイドウ</t>
    </rPh>
    <rPh sb="333" eb="336">
      <t>シヨウリョウ</t>
    </rPh>
    <rPh sb="337" eb="339">
      <t>カイテイ</t>
    </rPh>
    <rPh sb="346" eb="348">
      <t>レイワ</t>
    </rPh>
    <rPh sb="349" eb="350">
      <t>ネン</t>
    </rPh>
    <rPh sb="351" eb="352">
      <t>ガツ</t>
    </rPh>
    <rPh sb="353" eb="354">
      <t>ニチ</t>
    </rPh>
    <rPh sb="356" eb="357">
      <t>シン</t>
    </rPh>
    <rPh sb="357" eb="360">
      <t>シヨウリョウ</t>
    </rPh>
    <rPh sb="360" eb="362">
      <t>タイケイ</t>
    </rPh>
    <rPh sb="363" eb="365">
      <t>テキヨウ</t>
    </rPh>
    <rPh sb="368" eb="370">
      <t>コンゴ</t>
    </rPh>
    <rPh sb="372" eb="373">
      <t>オオム</t>
    </rPh>
    <rPh sb="375" eb="376">
      <t>ネン</t>
    </rPh>
    <rPh sb="377" eb="379">
      <t>メヤス</t>
    </rPh>
    <rPh sb="381" eb="383">
      <t>シャカイ</t>
    </rPh>
    <rPh sb="383" eb="385">
      <t>ジョウセイ</t>
    </rPh>
    <rPh sb="386" eb="388">
      <t>ハイスイ</t>
    </rPh>
    <rPh sb="388" eb="390">
      <t>ジュヨウ</t>
    </rPh>
    <rPh sb="391" eb="393">
      <t>ドウコウ</t>
    </rPh>
    <rPh sb="394" eb="395">
      <t>オウ</t>
    </rPh>
    <rPh sb="397" eb="400">
      <t>ゲスイドウ</t>
    </rPh>
    <rPh sb="400" eb="402">
      <t>シヨウ</t>
    </rPh>
    <rPh sb="402" eb="403">
      <t>リョウ</t>
    </rPh>
    <rPh sb="403" eb="404">
      <t>トウ</t>
    </rPh>
    <rPh sb="405" eb="407">
      <t>ケントウ</t>
    </rPh>
    <rPh sb="408" eb="409">
      <t>オコナ</t>
    </rPh>
    <rPh sb="410" eb="412">
      <t>ヨテイ</t>
    </rPh>
    <phoneticPr fontId="4"/>
  </si>
  <si>
    <t>【①経常収支比率】
　全国平均と比較すると低い数値となっている。今後も処理場の修繕費、委託料等は増加傾向となることが想定されるため、使用料収入の増加など財源確保に努める必要がある。
【②累積欠損金比率】
　現在0％であるが、今後も維持管理費削減への取り組みを継続していく。
【③流動比率】
　100％を超えているが、基金取崩しによる現金預金が多いためであり、引き続き収入の確保と事業の効率化等を進めていく必要がある。
【④企業債残高対事業規模比率】
　類似団体及び全国平均と比較して高い数値となっている。企業債残高は償還が終了したことで今後も減少傾向となるが、大規模修繕及び今後の機能強化工事を計画的に行うには企業債の借入が必要である。
【⑤経費回収率】
　類似団体及び全国平均と比較して高い比率であるが、前年度に比べ人口減少により使用料が減少し、一方で電気料等の増額により汚水処理費が増加し回収率が下降した。引き続き収入の確保と事業の効率化等を進めていく必要がある。
【⑥汚水処理原価】
　類似団体及び全国平均より60円ほど低い原価となっている。有収水量の減少により原価が増額となった。有収水量の減少の要因は、雨量の増加や施設の老朽化に伴う漏水、劣化の進行による不明水の増加が考えられる。また、電気料、委託料など汚水処理費の増加により数値が高くなったものである。
【⑦施設利用率】
　類似団体及び全国平均を下回っており、今後有収水量は減少することが予想される。そのため、今後の接続世帯数を考慮し適正な処理能力を把握した後に、施設の建物及び機器等の耐用年数を踏まえ、統廃合等の広域化、維持管理等の共同化に取り組む必要がある。
【⑧水洗化率】
　類似団体及び全国平均を上回っている。今後も率の向上に努めていく必要がある。</t>
    <rPh sb="21" eb="22">
      <t>ヒク</t>
    </rPh>
    <rPh sb="23" eb="25">
      <t>スウチ</t>
    </rPh>
    <rPh sb="43" eb="46">
      <t>イタクリョウ</t>
    </rPh>
    <rPh sb="46" eb="47">
      <t>ナド</t>
    </rPh>
    <rPh sb="66" eb="69">
      <t>シヨウリョウ</t>
    </rPh>
    <rPh sb="69" eb="71">
      <t>シュウニュウ</t>
    </rPh>
    <rPh sb="72" eb="74">
      <t>ゾウカ</t>
    </rPh>
    <rPh sb="76" eb="80">
      <t>ザイゲンカクホ</t>
    </rPh>
    <rPh sb="81" eb="82">
      <t>ツト</t>
    </rPh>
    <rPh sb="84" eb="86">
      <t>ヒツヨウ</t>
    </rPh>
    <rPh sb="129" eb="131">
      <t>ケイゾク</t>
    </rPh>
    <rPh sb="255" eb="257">
      <t>ザンダカ</t>
    </rPh>
    <rPh sb="258" eb="260">
      <t>ショウカン</t>
    </rPh>
    <rPh sb="261" eb="263">
      <t>シュウリョウ</t>
    </rPh>
    <rPh sb="268" eb="270">
      <t>コンゴ</t>
    </rPh>
    <rPh sb="301" eb="302">
      <t>オコナ</t>
    </rPh>
    <rPh sb="305" eb="308">
      <t>キギョウサイ</t>
    </rPh>
    <rPh sb="309" eb="311">
      <t>カリイレ</t>
    </rPh>
    <rPh sb="353" eb="356">
      <t>ゼンネンド</t>
    </rPh>
    <rPh sb="357" eb="358">
      <t>クラ</t>
    </rPh>
    <rPh sb="359" eb="361">
      <t>ジンコウ</t>
    </rPh>
    <rPh sb="361" eb="363">
      <t>ゲンショウ</t>
    </rPh>
    <rPh sb="366" eb="369">
      <t>シヨウリョウ</t>
    </rPh>
    <rPh sb="370" eb="372">
      <t>ゲンショウ</t>
    </rPh>
    <rPh sb="374" eb="376">
      <t>イッポウ</t>
    </rPh>
    <rPh sb="377" eb="379">
      <t>デンキ</t>
    </rPh>
    <rPh sb="379" eb="380">
      <t>リョウ</t>
    </rPh>
    <rPh sb="380" eb="381">
      <t>トウ</t>
    </rPh>
    <rPh sb="382" eb="384">
      <t>ゾウガク</t>
    </rPh>
    <rPh sb="387" eb="389">
      <t>オスイ</t>
    </rPh>
    <rPh sb="389" eb="391">
      <t>ショリ</t>
    </rPh>
    <rPh sb="391" eb="392">
      <t>ヒ</t>
    </rPh>
    <rPh sb="393" eb="395">
      <t>ゾウカ</t>
    </rPh>
    <rPh sb="396" eb="398">
      <t>カイシュウ</t>
    </rPh>
    <rPh sb="398" eb="399">
      <t>リツ</t>
    </rPh>
    <rPh sb="400" eb="402">
      <t>カコウ</t>
    </rPh>
    <rPh sb="463" eb="464">
      <t>ヒク</t>
    </rPh>
    <rPh sb="474" eb="476">
      <t>ユウシュウ</t>
    </rPh>
    <rPh sb="476" eb="478">
      <t>スイリョウ</t>
    </rPh>
    <rPh sb="479" eb="481">
      <t>ゲンショウ</t>
    </rPh>
    <rPh sb="484" eb="486">
      <t>ゲンカ</t>
    </rPh>
    <rPh sb="487" eb="489">
      <t>ゾウガク</t>
    </rPh>
    <rPh sb="494" eb="498">
      <t>ユウシュウスイリョウ</t>
    </rPh>
    <rPh sb="499" eb="501">
      <t>ゲンショウ</t>
    </rPh>
    <rPh sb="502" eb="504">
      <t>ヨウイン</t>
    </rPh>
    <rPh sb="506" eb="508">
      <t>ウリョウ</t>
    </rPh>
    <rPh sb="509" eb="511">
      <t>ゾウカ</t>
    </rPh>
    <rPh sb="512" eb="514">
      <t>シセツ</t>
    </rPh>
    <rPh sb="515" eb="518">
      <t>ロウキュウカ</t>
    </rPh>
    <rPh sb="519" eb="520">
      <t>トモナ</t>
    </rPh>
    <rPh sb="521" eb="523">
      <t>ロウスイ</t>
    </rPh>
    <rPh sb="524" eb="526">
      <t>レッカ</t>
    </rPh>
    <rPh sb="527" eb="529">
      <t>シンコウ</t>
    </rPh>
    <rPh sb="532" eb="534">
      <t>フメイ</t>
    </rPh>
    <rPh sb="534" eb="535">
      <t>スイ</t>
    </rPh>
    <rPh sb="536" eb="538">
      <t>ゾウカ</t>
    </rPh>
    <rPh sb="539" eb="540">
      <t>カンガ</t>
    </rPh>
    <rPh sb="548" eb="551">
      <t>デンキリョウ</t>
    </rPh>
    <rPh sb="552" eb="555">
      <t>イタクリョウ</t>
    </rPh>
    <rPh sb="557" eb="562">
      <t>オスイショリヒ</t>
    </rPh>
    <rPh sb="563" eb="565">
      <t>ゾウカ</t>
    </rPh>
    <rPh sb="568" eb="570">
      <t>スウチ</t>
    </rPh>
    <rPh sb="571" eb="572">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</si>
</sst>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64-4349-B111-E66D95C9CD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2264-4349-B111-E66D95C9CD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46.01</c:v>
                </c:pt>
                <c:pt idx="1">
                  <c:v>46.74</c:v>
                </c:pt>
                <c:pt idx="2">
                  <c:v>45.72</c:v>
                </c:pt>
                <c:pt idx="3">
                  <c:v>43.28</c:v>
                </c:pt>
                <c:pt idx="4">
                  <c:v>44.71</c:v>
                </c:pt>
              </c:numCache>
            </c:numRef>
          </c:val>
          <c:extLst>
            <c:ext xmlns:c16="http://schemas.microsoft.com/office/drawing/2014/chart" uri="{C3380CC4-5D6E-409C-BE32-E72D297353CC}">
              <c16:uniqueId val="{00000000-0BBA-4299-B48F-0E92C44A18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0BBA-4299-B48F-0E92C44A18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92.48</c:v>
                </c:pt>
                <c:pt idx="1">
                  <c:v>95.14</c:v>
                </c:pt>
                <c:pt idx="2">
                  <c:v>92.53</c:v>
                </c:pt>
                <c:pt idx="3">
                  <c:v>92.94</c:v>
                </c:pt>
                <c:pt idx="4">
                  <c:v>92.75</c:v>
                </c:pt>
              </c:numCache>
            </c:numRef>
          </c:val>
          <c:extLst>
            <c:ext xmlns:c16="http://schemas.microsoft.com/office/drawing/2014/chart" uri="{C3380CC4-5D6E-409C-BE32-E72D297353CC}">
              <c16:uniqueId val="{00000000-5ABC-4118-802B-070FB857B27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5ABC-4118-802B-070FB857B27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106.01</c:v>
                </c:pt>
                <c:pt idx="1">
                  <c:v>112.96</c:v>
                </c:pt>
                <c:pt idx="2">
                  <c:v>106.78</c:v>
                </c:pt>
                <c:pt idx="3">
                  <c:v>104.23</c:v>
                </c:pt>
                <c:pt idx="4">
                  <c:v>100.2</c:v>
                </c:pt>
              </c:numCache>
            </c:numRef>
          </c:val>
          <c:extLst>
            <c:ext xmlns:c16="http://schemas.microsoft.com/office/drawing/2014/chart" uri="{C3380CC4-5D6E-409C-BE32-E72D297353CC}">
              <c16:uniqueId val="{00000000-4AE9-4782-8FD1-1D24AE8700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4AE9-4782-8FD1-1D24AE8700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10.09</c:v>
                </c:pt>
                <c:pt idx="1">
                  <c:v>13.85</c:v>
                </c:pt>
                <c:pt idx="2">
                  <c:v>17.23</c:v>
                </c:pt>
                <c:pt idx="3">
                  <c:v>20.53</c:v>
                </c:pt>
                <c:pt idx="4">
                  <c:v>23.56</c:v>
                </c:pt>
              </c:numCache>
            </c:numRef>
          </c:val>
          <c:extLst>
            <c:ext xmlns:c16="http://schemas.microsoft.com/office/drawing/2014/chart" uri="{C3380CC4-5D6E-409C-BE32-E72D297353CC}">
              <c16:uniqueId val="{00000000-DA0F-4339-9B74-281860DE9E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DA0F-4339-9B74-281860DE9E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97-40A4-A31C-512660863C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8D97-40A4-A31C-512660863C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0A-47EE-994C-EB540C8604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7B0A-47EE-994C-EB540C8604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111.01</c:v>
                </c:pt>
                <c:pt idx="1">
                  <c:v>127.13</c:v>
                </c:pt>
                <c:pt idx="2">
                  <c:v>129.21</c:v>
                </c:pt>
                <c:pt idx="3">
                  <c:v>122.6</c:v>
                </c:pt>
                <c:pt idx="4">
                  <c:v>115.7</c:v>
                </c:pt>
              </c:numCache>
            </c:numRef>
          </c:val>
          <c:extLst>
            <c:ext xmlns:c16="http://schemas.microsoft.com/office/drawing/2014/chart" uri="{C3380CC4-5D6E-409C-BE32-E72D297353CC}">
              <c16:uniqueId val="{00000000-61A0-4E49-BD2B-1D7BC1182B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61A0-4E49-BD2B-1D7BC1182B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1313.82</c:v>
                </c:pt>
                <c:pt idx="1">
                  <c:v>1180.6600000000001</c:v>
                </c:pt>
                <c:pt idx="2">
                  <c:v>1083.0899999999999</c:v>
                </c:pt>
                <c:pt idx="3">
                  <c:v>969.68</c:v>
                </c:pt>
                <c:pt idx="4">
                  <c:v>871.56</c:v>
                </c:pt>
              </c:numCache>
            </c:numRef>
          </c:val>
          <c:extLst>
            <c:ext xmlns:c16="http://schemas.microsoft.com/office/drawing/2014/chart" uri="{C3380CC4-5D6E-409C-BE32-E72D297353CC}">
              <c16:uniqueId val="{00000000-95EE-4FBA-9973-1159E34EDC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95EE-4FBA-9973-1159E34EDC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84.04</c:v>
                </c:pt>
                <c:pt idx="1">
                  <c:v>85.86</c:v>
                </c:pt>
                <c:pt idx="2">
                  <c:v>71.42</c:v>
                </c:pt>
                <c:pt idx="3">
                  <c:v>68.39</c:v>
                </c:pt>
                <c:pt idx="4">
                  <c:v>61.72</c:v>
                </c:pt>
              </c:numCache>
            </c:numRef>
          </c:val>
          <c:extLst>
            <c:ext xmlns:c16="http://schemas.microsoft.com/office/drawing/2014/chart" uri="{C3380CC4-5D6E-409C-BE32-E72D297353CC}">
              <c16:uniqueId val="{00000000-D040-4199-B5EB-A6AE5581D3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D040-4199-B5EB-A6AE5581D3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201.69</c:v>
                </c:pt>
                <c:pt idx="1">
                  <c:v>186.05</c:v>
                </c:pt>
                <c:pt idx="2">
                  <c:v>227.72</c:v>
                </c:pt>
                <c:pt idx="3">
                  <c:v>240.6</c:v>
                </c:pt>
                <c:pt idx="4">
                  <c:v>265.27999999999997</c:v>
                </c:pt>
              </c:numCache>
            </c:numRef>
          </c:val>
          <c:extLst>
            <c:ext xmlns:c16="http://schemas.microsoft.com/office/drawing/2014/chart" uri="{C3380CC4-5D6E-409C-BE32-E72D297353CC}">
              <c16:uniqueId val="{00000000-CD16-47A1-B6AB-DD8E4D32E8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CD16-47A1-B6AB-DD8E4D32E8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愛西市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60457</v>
      </c>
      <c r="AM8" s="41"/>
      <c r="AN8" s="41"/>
      <c r="AO8" s="41"/>
      <c r="AP8" s="41"/>
      <c r="AQ8" s="41"/>
      <c r="AR8" s="41"/>
      <c r="AS8" s="41"/>
      <c r="AT8" s="34">
        <f>データ!T6</f>
        <v>66.680000000000007</v>
      </c>
      <c r="AU8" s="34"/>
      <c r="AV8" s="34"/>
      <c r="AW8" s="34"/>
      <c r="AX8" s="34"/>
      <c r="AY8" s="34"/>
      <c r="AZ8" s="34"/>
      <c r="BA8" s="34"/>
      <c r="BB8" s="34">
        <f>データ!U6</f>
        <v>906.67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85.68</v>
      </c>
      <c r="J10" s="34"/>
      <c r="K10" s="34"/>
      <c r="L10" s="34"/>
      <c r="M10" s="34"/>
      <c r="N10" s="34"/>
      <c r="O10" s="34"/>
      <c r="P10" s="34">
        <f>データ!P6</f>
        <v>22.39</v>
      </c>
      <c r="Q10" s="34"/>
      <c r="R10" s="34"/>
      <c r="S10" s="34"/>
      <c r="T10" s="34"/>
      <c r="U10" s="34"/>
      <c r="V10" s="34"/>
      <c r="W10" s="34">
        <f>データ!Q6</f>
        <v>99.68</v>
      </c>
      <c r="X10" s="34"/>
      <c r="Y10" s="34"/>
      <c r="Z10" s="34"/>
      <c r="AA10" s="34"/>
      <c r="AB10" s="34"/>
      <c r="AC10" s="34"/>
      <c r="AD10" s="41">
        <f>データ!R6</f>
        <v>4682</v>
      </c>
      <c r="AE10" s="41"/>
      <c r="AF10" s="41"/>
      <c r="AG10" s="41"/>
      <c r="AH10" s="41"/>
      <c r="AI10" s="41"/>
      <c r="AJ10" s="41"/>
      <c r="AK10" s="2"/>
      <c r="AL10" s="41">
        <f>データ!V6</f>
        <v>13484</v>
      </c>
      <c r="AM10" s="41"/>
      <c r="AN10" s="41"/>
      <c r="AO10" s="41"/>
      <c r="AP10" s="41"/>
      <c r="AQ10" s="41"/>
      <c r="AR10" s="41"/>
      <c r="AS10" s="41"/>
      <c r="AT10" s="34">
        <f>データ!W6</f>
        <v>10.63</v>
      </c>
      <c r="AU10" s="34"/>
      <c r="AV10" s="34"/>
      <c r="AW10" s="34"/>
      <c r="AX10" s="34"/>
      <c r="AY10" s="34"/>
      <c r="AZ10" s="34"/>
      <c r="BA10" s="34"/>
      <c r="BB10" s="34">
        <f>データ!X6</f>
        <v>1268.49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sHxiVXg5eVGwPjmUBakry9PCows49KOi0nG5CCAN5LptHx6CFEXjpDIkFw7TP179cAoPeDdv66oJsDTmY0NPRA==" saltValue="DgHp7QGwaHIGxaabRrGs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232327</v>
      </c>
      <c r="D6" s="19">
        <f t="shared" si="3"/>
        <v>46</v>
      </c>
      <c r="E6" s="19">
        <f t="shared" si="3"/>
        <v>17</v>
      </c>
      <c r="F6" s="19">
        <f t="shared" si="3"/>
        <v>5</v>
      </c>
      <c r="G6" s="19">
        <f t="shared" si="3"/>
        <v>0</v>
      </c>
      <c r="H6" s="19" t="str">
        <f t="shared" si="3"/>
        <v>愛知県　愛西市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85.68</v>
      </c>
      <c r="P6" s="20">
        <f t="shared" si="3"/>
        <v>22.39</v>
      </c>
      <c r="Q6" s="20">
        <f t="shared" si="3"/>
        <v>99.68</v>
      </c>
      <c r="R6" s="20">
        <f t="shared" si="3"/>
        <v>4682</v>
      </c>
      <c r="S6" s="20">
        <f t="shared" si="3"/>
        <v>60457</v>
      </c>
      <c r="T6" s="20">
        <f t="shared" si="3"/>
        <v>66.680000000000007</v>
      </c>
      <c r="U6" s="20">
        <f t="shared" si="3"/>
        <v>906.67</v>
      </c>
      <c r="V6" s="20">
        <f t="shared" si="3"/>
        <v>13484</v>
      </c>
      <c r="W6" s="20">
        <f t="shared" si="3"/>
        <v>10.63</v>
      </c>
      <c r="X6" s="20">
        <f t="shared" si="3"/>
        <v>1268.49</v>
      </c>
      <c r="Y6" s="21">
        <f>IF(Y7="",NA(),Y7)</f>
        <v>106.01</v>
      </c>
      <c r="Z6" s="21">
        <f t="shared" ref="Z6:AH6" si="4">IF(Z7="",NA(),Z7)</f>
        <v>112.96</v>
      </c>
      <c r="AA6" s="21">
        <f t="shared" si="4"/>
        <v>106.78</v>
      </c>
      <c r="AB6" s="21">
        <f t="shared" si="4"/>
        <v>104.23</v>
      </c>
      <c r="AC6" s="21">
        <f t="shared" si="4"/>
        <v>100.2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111.01</v>
      </c>
      <c r="AV6" s="21">
        <f t="shared" ref="AV6:BD6" si="6">IF(AV7="",NA(),AV7)</f>
        <v>127.13</v>
      </c>
      <c r="AW6" s="21">
        <f t="shared" si="6"/>
        <v>129.21</v>
      </c>
      <c r="AX6" s="21">
        <f t="shared" si="6"/>
        <v>122.6</v>
      </c>
      <c r="AY6" s="21">
        <f t="shared" si="6"/>
        <v>115.7</v>
      </c>
      <c r="AZ6" s="21">
        <f t="shared" si="6"/>
        <v>29.13</v>
      </c>
      <c r="BA6" s="21">
        <f t="shared" si="6"/>
        <v>35.69</v>
      </c>
      <c r="BB6" s="21">
        <f t="shared" si="6"/>
        <v>38.4</v>
      </c>
      <c r="BC6" s="21">
        <f t="shared" si="6"/>
        <v>44.04</v>
      </c>
      <c r="BD6" s="21">
        <f t="shared" si="6"/>
        <v>58.25</v>
      </c>
      <c r="BE6" s="20" t="str">
        <f>IF(BE7="","",IF(BE7="-","【-】","【"&amp;SUBSTITUTE(TEXT(BE7,"#,##0.00"),"-","△")&amp;"】"))</f>
        <v>【47.19】</v>
      </c>
      <c r="BF6" s="21">
        <f>IF(BF7="",NA(),BF7)</f>
        <v>1313.82</v>
      </c>
      <c r="BG6" s="21">
        <f t="shared" ref="BG6:BO6" si="7">IF(BG7="",NA(),BG7)</f>
        <v>1180.6600000000001</v>
      </c>
      <c r="BH6" s="21">
        <f t="shared" si="7"/>
        <v>1083.0899999999999</v>
      </c>
      <c r="BI6" s="21">
        <f t="shared" si="7"/>
        <v>969.68</v>
      </c>
      <c r="BJ6" s="21">
        <f t="shared" si="7"/>
        <v>871.56</v>
      </c>
      <c r="BK6" s="21">
        <f t="shared" si="7"/>
        <v>867.83</v>
      </c>
      <c r="BL6" s="21">
        <f t="shared" si="7"/>
        <v>791.76</v>
      </c>
      <c r="BM6" s="21">
        <f t="shared" si="7"/>
        <v>900.82</v>
      </c>
      <c r="BN6" s="21">
        <f t="shared" si="7"/>
        <v>839.21</v>
      </c>
      <c r="BO6" s="21">
        <f t="shared" si="7"/>
        <v>791.46</v>
      </c>
      <c r="BP6" s="20" t="str">
        <f>IF(BP7="","",IF(BP7="-","【-】","【"&amp;SUBSTITUTE(TEXT(BP7,"#,##0.00"),"-","△")&amp;"】"))</f>
        <v>【798.10】</v>
      </c>
      <c r="BQ6" s="21">
        <f>IF(BQ7="",NA(),BQ7)</f>
        <v>84.04</v>
      </c>
      <c r="BR6" s="21">
        <f t="shared" ref="BR6:BZ6" si="8">IF(BR7="",NA(),BR7)</f>
        <v>85.86</v>
      </c>
      <c r="BS6" s="21">
        <f t="shared" si="8"/>
        <v>71.42</v>
      </c>
      <c r="BT6" s="21">
        <f t="shared" si="8"/>
        <v>68.39</v>
      </c>
      <c r="BU6" s="21">
        <f t="shared" si="8"/>
        <v>61.72</v>
      </c>
      <c r="BV6" s="21">
        <f t="shared" si="8"/>
        <v>57.08</v>
      </c>
      <c r="BW6" s="21">
        <f t="shared" si="8"/>
        <v>56.26</v>
      </c>
      <c r="BX6" s="21">
        <f t="shared" si="8"/>
        <v>52.94</v>
      </c>
      <c r="BY6" s="21">
        <f t="shared" si="8"/>
        <v>52.05</v>
      </c>
      <c r="BZ6" s="21">
        <f t="shared" si="8"/>
        <v>47.96</v>
      </c>
      <c r="CA6" s="20" t="str">
        <f>IF(CA7="","",IF(CA7="-","【-】","【"&amp;SUBSTITUTE(TEXT(CA7,"#,##0.00"),"-","△")&amp;"】"))</f>
        <v>【54.51】</v>
      </c>
      <c r="CB6" s="21">
        <f>IF(CB7="",NA(),CB7)</f>
        <v>201.69</v>
      </c>
      <c r="CC6" s="21">
        <f t="shared" ref="CC6:CK6" si="9">IF(CC7="",NA(),CC7)</f>
        <v>186.05</v>
      </c>
      <c r="CD6" s="21">
        <f t="shared" si="9"/>
        <v>227.72</v>
      </c>
      <c r="CE6" s="21">
        <f t="shared" si="9"/>
        <v>240.6</v>
      </c>
      <c r="CF6" s="21">
        <f t="shared" si="9"/>
        <v>265.27999999999997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46.01</v>
      </c>
      <c r="CN6" s="21">
        <f t="shared" ref="CN6:CV6" si="10">IF(CN7="",NA(),CN7)</f>
        <v>46.74</v>
      </c>
      <c r="CO6" s="21">
        <f t="shared" si="10"/>
        <v>45.72</v>
      </c>
      <c r="CP6" s="21">
        <f t="shared" si="10"/>
        <v>43.28</v>
      </c>
      <c r="CQ6" s="21">
        <f t="shared" si="10"/>
        <v>44.71</v>
      </c>
      <c r="CR6" s="21">
        <f t="shared" si="10"/>
        <v>54.83</v>
      </c>
      <c r="CS6" s="21">
        <f t="shared" si="10"/>
        <v>66.53</v>
      </c>
      <c r="CT6" s="21">
        <f t="shared" si="10"/>
        <v>52.35</v>
      </c>
      <c r="CU6" s="21">
        <f t="shared" si="10"/>
        <v>46.25</v>
      </c>
      <c r="CV6" s="21">
        <f t="shared" si="10"/>
        <v>45.32</v>
      </c>
      <c r="CW6" s="20" t="str">
        <f>IF(CW7="","",IF(CW7="-","【-】","【"&amp;SUBSTITUTE(TEXT(CW7,"#,##0.00"),"-","△")&amp;"】"))</f>
        <v>【49.92】</v>
      </c>
      <c r="CX6" s="21">
        <f>IF(CX7="",NA(),CX7)</f>
        <v>92.48</v>
      </c>
      <c r="CY6" s="21">
        <f t="shared" ref="CY6:DG6" si="11">IF(CY7="",NA(),CY7)</f>
        <v>95.14</v>
      </c>
      <c r="CZ6" s="21">
        <f t="shared" si="11"/>
        <v>92.53</v>
      </c>
      <c r="DA6" s="21">
        <f t="shared" si="11"/>
        <v>92.94</v>
      </c>
      <c r="DB6" s="21">
        <f t="shared" si="11"/>
        <v>92.75</v>
      </c>
      <c r="DC6" s="21">
        <f t="shared" si="11"/>
        <v>84.7</v>
      </c>
      <c r="DD6" s="21">
        <f t="shared" si="11"/>
        <v>84.67</v>
      </c>
      <c r="DE6" s="21">
        <f t="shared" si="11"/>
        <v>84.39</v>
      </c>
      <c r="DF6" s="21">
        <f t="shared" si="11"/>
        <v>83.96</v>
      </c>
      <c r="DG6" s="21">
        <f t="shared" si="11"/>
        <v>83.54</v>
      </c>
      <c r="DH6" s="20" t="str">
        <f>IF(DH7="","",IF(DH7="-","【-】","【"&amp;SUBSTITUTE(TEXT(DH7,"#,##0.00"),"-","△")&amp;"】"))</f>
        <v>【87.80】</v>
      </c>
      <c r="DI6" s="21">
        <f>IF(DI7="",NA(),DI7)</f>
        <v>10.09</v>
      </c>
      <c r="DJ6" s="21">
        <f t="shared" ref="DJ6:DR6" si="12">IF(DJ7="",NA(),DJ7)</f>
        <v>13.85</v>
      </c>
      <c r="DK6" s="21">
        <f t="shared" si="12"/>
        <v>17.23</v>
      </c>
      <c r="DL6" s="21">
        <f t="shared" si="12"/>
        <v>20.53</v>
      </c>
      <c r="DM6" s="21">
        <f t="shared" si="12"/>
        <v>23.56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232327</v>
      </c>
      <c r="D7" s="23">
        <v>46</v>
      </c>
      <c r="E7" s="23">
        <v>17</v>
      </c>
      <c r="F7" s="23">
        <v>5</v>
      </c>
      <c r="G7" s="23">
        <v>0</v>
      </c>
      <c r="H7" s="23" t="s">
        <v>96</v>
      </c>
      <c r="I7" s="23" t="s">
        <v>97</v>
      </c>
      <c r="J7" s="23" t="s">
        <v>98</v>
      </c>
      <c r="K7" s="23" t="s">
        <v>99</v>
      </c>
      <c r="L7" s="23" t="s">
        <v>100</v>
      </c>
      <c r="M7" s="23" t="s">
        <v>101</v>
      </c>
      <c r="N7" s="24" t="s">
        <v>102</v>
      </c>
      <c r="O7" s="24">
        <v>85.68</v>
      </c>
      <c r="P7" s="24">
        <v>22.39</v>
      </c>
      <c r="Q7" s="24">
        <v>99.68</v>
      </c>
      <c r="R7" s="24">
        <v>4682</v>
      </c>
      <c r="S7" s="24">
        <v>60457</v>
      </c>
      <c r="T7" s="24">
        <v>66.680000000000007</v>
      </c>
      <c r="U7" s="24">
        <v>906.67</v>
      </c>
      <c r="V7" s="24">
        <v>13484</v>
      </c>
      <c r="W7" s="24">
        <v>10.63</v>
      </c>
      <c r="X7" s="24">
        <v>1268.49</v>
      </c>
      <c r="Y7" s="24">
        <v>106.01</v>
      </c>
      <c r="Z7" s="24">
        <v>112.96</v>
      </c>
      <c r="AA7" s="24">
        <v>106.78</v>
      </c>
      <c r="AB7" s="24">
        <v>104.23</v>
      </c>
      <c r="AC7" s="24">
        <v>100.2</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111.01</v>
      </c>
      <c r="AV7" s="24">
        <v>127.13</v>
      </c>
      <c r="AW7" s="24">
        <v>129.21</v>
      </c>
      <c r="AX7" s="24">
        <v>122.6</v>
      </c>
      <c r="AY7" s="24">
        <v>115.7</v>
      </c>
      <c r="AZ7" s="24">
        <v>29.13</v>
      </c>
      <c r="BA7" s="24">
        <v>35.69</v>
      </c>
      <c r="BB7" s="24">
        <v>38.4</v>
      </c>
      <c r="BC7" s="24">
        <v>44.04</v>
      </c>
      <c r="BD7" s="24">
        <v>58.25</v>
      </c>
      <c r="BE7" s="24">
        <v>47.19</v>
      </c>
      <c r="BF7" s="24">
        <v>1313.82</v>
      </c>
      <c r="BG7" s="24">
        <v>1180.6600000000001</v>
      </c>
      <c r="BH7" s="24">
        <v>1083.0899999999999</v>
      </c>
      <c r="BI7" s="24">
        <v>969.68</v>
      </c>
      <c r="BJ7" s="24">
        <v>871.56</v>
      </c>
      <c r="BK7" s="24">
        <v>867.83</v>
      </c>
      <c r="BL7" s="24">
        <v>791.76</v>
      </c>
      <c r="BM7" s="24">
        <v>900.82</v>
      </c>
      <c r="BN7" s="24">
        <v>839.21</v>
      </c>
      <c r="BO7" s="24">
        <v>791.46</v>
      </c>
      <c r="BP7" s="24">
        <v>798.1</v>
      </c>
      <c r="BQ7" s="24">
        <v>84.04</v>
      </c>
      <c r="BR7" s="24">
        <v>85.86</v>
      </c>
      <c r="BS7" s="24">
        <v>71.42</v>
      </c>
      <c r="BT7" s="24">
        <v>68.39</v>
      </c>
      <c r="BU7" s="24">
        <v>61.72</v>
      </c>
      <c r="BV7" s="24">
        <v>57.08</v>
      </c>
      <c r="BW7" s="24">
        <v>56.26</v>
      </c>
      <c r="BX7" s="24">
        <v>52.94</v>
      </c>
      <c r="BY7" s="24">
        <v>52.05</v>
      </c>
      <c r="BZ7" s="24">
        <v>47.96</v>
      </c>
      <c r="CA7" s="24">
        <v>54.51</v>
      </c>
      <c r="CB7" s="24">
        <v>201.69</v>
      </c>
      <c r="CC7" s="24">
        <v>186.05</v>
      </c>
      <c r="CD7" s="24">
        <v>227.72</v>
      </c>
      <c r="CE7" s="24">
        <v>240.6</v>
      </c>
      <c r="CF7" s="24">
        <v>265.27999999999997</v>
      </c>
      <c r="CG7" s="24">
        <v>274.99</v>
      </c>
      <c r="CH7" s="24">
        <v>282.08999999999997</v>
      </c>
      <c r="CI7" s="24">
        <v>303.27999999999997</v>
      </c>
      <c r="CJ7" s="24">
        <v>301.86</v>
      </c>
      <c r="CK7" s="24">
        <v>325.85000000000002</v>
      </c>
      <c r="CL7" s="24">
        <v>286.33</v>
      </c>
      <c r="CM7" s="24">
        <v>46.01</v>
      </c>
      <c r="CN7" s="24">
        <v>46.74</v>
      </c>
      <c r="CO7" s="24">
        <v>45.72</v>
      </c>
      <c r="CP7" s="24">
        <v>43.28</v>
      </c>
      <c r="CQ7" s="24">
        <v>44.71</v>
      </c>
      <c r="CR7" s="24">
        <v>54.83</v>
      </c>
      <c r="CS7" s="24">
        <v>66.53</v>
      </c>
      <c r="CT7" s="24">
        <v>52.35</v>
      </c>
      <c r="CU7" s="24">
        <v>46.25</v>
      </c>
      <c r="CV7" s="24">
        <v>45.32</v>
      </c>
      <c r="CW7" s="24">
        <v>49.92</v>
      </c>
      <c r="CX7" s="24">
        <v>92.48</v>
      </c>
      <c r="CY7" s="24">
        <v>95.14</v>
      </c>
      <c r="CZ7" s="24">
        <v>92.53</v>
      </c>
      <c r="DA7" s="24">
        <v>92.94</v>
      </c>
      <c r="DB7" s="24">
        <v>92.75</v>
      </c>
      <c r="DC7" s="24">
        <v>84.7</v>
      </c>
      <c r="DD7" s="24">
        <v>84.67</v>
      </c>
      <c r="DE7" s="24">
        <v>84.39</v>
      </c>
      <c r="DF7" s="24">
        <v>83.96</v>
      </c>
      <c r="DG7" s="24">
        <v>83.54</v>
      </c>
      <c r="DH7" s="24">
        <v>87.8</v>
      </c>
      <c r="DI7" s="24">
        <v>10.09</v>
      </c>
      <c r="DJ7" s="24">
        <v>13.85</v>
      </c>
      <c r="DK7" s="24">
        <v>17.23</v>
      </c>
      <c r="DL7" s="24">
        <v>20.53</v>
      </c>
      <c r="DM7" s="24">
        <v>23.56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2026-01-21T05:55:20Z</cp:lastPrinted>
  <dcterms:created xsi:type="dcterms:W3CDTF">2025-12-23T06:21:00Z</dcterms:created>
  <dcterms:modified xsi:type="dcterms:W3CDTF">2026-02-17T01:13:42Z</dcterms:modified>
  <cp:category/>
</cp:coreProperties>
</file>