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5　弥富市〇\下水（公下、農集）〇\"/>
    </mc:Choice>
  </mc:AlternateContent>
  <xr:revisionPtr revIDLastSave="0" documentId="13_ncr:1_{5F381A3F-D095-44C8-B7E0-B403AA98F19A}" xr6:coauthVersionLast="47" xr6:coauthVersionMax="47" xr10:uidLastSave="{00000000-0000-0000-0000-000000000000}"/>
  <workbookProtection workbookAlgorithmName="SHA-512" workbookHashValue="8rJ4A45lMk14wXsa1+SBdfmH/zXQ0Fr8Omu/D4SpGwunSbrkF7jWcbXxkQQla/FbkvhLvDEqOV8jug2OKRx1qA==" workbookSaltValue="mGzrHoFktLgdUyrLzPrwL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<sst xmlns="http://schemas.openxmlformats.org/spreadsheetml/2006/main" count="231" uniqueCount="114">
  <si>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</si>
  <si>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</si>
  <si>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</si>
  <si>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</si>
  <si>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</si>
  <si>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</si>
  <si>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</si>
  <si>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</si>
  <si>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</si>
  <si>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</si>
  <si>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</si>
  <si>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</si>
  <si>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</si>
  <si>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</si>
  <si>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</si>
  <si>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</si>
  <si>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</si>
  <si>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</si>
  <si>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</si>
  <si>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</si>
  <si>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</si>
  <si>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</si>
  <si>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</si>
  <si>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</si>
  <si>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</si>
  <si>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</si>
  <si>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</si>
  <si>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</si>
  <si>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</si>
  <si>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</si>
  <si>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</si>
  <si>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</si>
  <si>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</si>
  <si>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</si>
  <si>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</si>
  <si>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</si>
  <si>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</si>
  <si>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</si>
  <si>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</si>
  <si>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</si>
  <si>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</si>
  <si>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</si>
  <si>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</si>
  <si>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</si>
  <si>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</si>
  <si>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</si>
  <si>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</si>
  <si>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</si>
  <si>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</si>
  <si>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</si>
  <si>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</si>
  <si>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</si>
  <si>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</si>
  <si>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</si>
  <si>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</si>
  <si>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</si>
  <si>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</si>
  <si>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</si>
  <si>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</si>
  <si>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</si>
  <si>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</si>
  <si>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</si>
  <si>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</si>
  <si>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</si>
  <si>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</si>
  <si>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</si>
  <si>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</si>
  <si>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</si>
  <si>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</si>
  <si>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</si>
  <si>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</si>
  <si>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</si>
  <si>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</si>
  <si>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</si>
  <si>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</si>
  <si>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</si>
  <si>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</si>
  <si>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</si>
  <si>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</si>
  <si>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</si>
  <si>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</si>
  <si>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</si>
  <si>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</si>
  <si>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</si>
  <si>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</si>
  <si>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</si>
  <si>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</si>
  <si>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</si>
  <si>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</si>
  <si>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</si>
  <si>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</si>
  <si>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</si>
  <si>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</si>
  <si>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</si>
  <si>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</si>
  <si>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弥富市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</si>
  <si>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</si>
  <si>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</si>
  <si>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</si>
  <si>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</si>
  <si>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</si>
  <si>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</si>
  <si>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</si>
  <si>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</si>
  <si>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</si>
  <si>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</si>
  <si>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</si>
  <si>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</si>
  <si>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</si>
  <si>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</si>
  <si>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</si>
  <si>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</si>
  <si>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６年度から管渠等の整備を行い、整備から最長31年が経過している。令和５年度から機能強化工事により機器の更新を行っている。公共下水道への編入の検討により整備対象資産の削減の検討をするとともに、今後定期的に検査を行い長寿命化に努める。</t>
    <phoneticPr fontId="4"/>
  </si>
  <si>
    <t>①経常収支比率
　全国平均及び類似団体平均値を下回る。単年度の収支は黒字であり横ばいであるが、今後も健全な経営を続けていくため更なる費用削減を行い、繰入金に依存しないよう努める。
③流動比率、④企業債残高対事業規模比率
　両比率は全国平均及び類似団体平均値を上回る。流動比率は、経費節減に努めた結果向上している。企業債残高対事業規模比率は建設改良債や資本費平準化債の借入額が償還元金を上回るため悪化している。施設の老朽化に伴う更新費用の借入があるが、接続促進による使用料収入の向上や経費削減により改善に努める。
⑤経費回収率、⑥汚水処理原価
　経費回収率は全国平均を下回り、類似団体平均値を上回る。汚水処理原価は全国平均及び類似団体平均値を下回る。使用料改定の検討や汚水処理費の削減を行い、収入の向上とコスト削減を行い、繰入金に依存しないよう努める。
⑦施設利用率、⑧水洗化率
　施設利用率は全国平均及び類似団体平均値を下回る。水洗化率は全国平均を下回り、類似団体平均値を上回る。水洗化率は84%を超えているが、節水器具の普及や人口減少により汚水処理水量は頭打ちとなっている。今後は更なる接続促進を実施し、接続数と有収水量の向上を行うこと、公共下水道への編入やそれに伴う使用料改定などの検討を行う。</t>
    <rPh sb="13" eb="14">
      <t>オヨ</t>
    </rPh>
    <rPh sb="39" eb="40">
      <t>ヨコ</t>
    </rPh>
    <rPh sb="112" eb="113">
      <t>ヒ</t>
    </rPh>
    <rPh sb="149" eb="151">
      <t>コウジョウ</t>
    </rPh>
    <rPh sb="178" eb="179">
      <t>ヘイ</t>
    </rPh>
    <rPh sb="185" eb="186">
      <t>ガク</t>
    </rPh>
    <rPh sb="225" eb="229">
      <t>セツゾクソクシン</t>
    </rPh>
    <rPh sb="238" eb="240">
      <t>コウジョウ</t>
    </rPh>
    <rPh sb="251" eb="252">
      <t>ツト</t>
    </rPh>
    <rPh sb="283" eb="285">
      <t>シタマワ</t>
    </rPh>
    <rPh sb="507" eb="509">
      <t>ユウシュウ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</si>
</sst>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89-4A52-8494-660AD8E19F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8D89-4A52-8494-660AD8E19F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44.96</c:v>
                </c:pt>
                <c:pt idx="1">
                  <c:v>43.51</c:v>
                </c:pt>
                <c:pt idx="2">
                  <c:v>42.06</c:v>
                </c:pt>
                <c:pt idx="3">
                  <c:v>43.77</c:v>
                </c:pt>
                <c:pt idx="4">
                  <c:v>42.35</c:v>
                </c:pt>
              </c:numCache>
            </c:numRef>
          </c:val>
          <c:extLst>
            <c:ext xmlns:c16="http://schemas.microsoft.com/office/drawing/2014/chart" uri="{C3380CC4-5D6E-409C-BE32-E72D297353CC}">
              <c16:uniqueId val="{00000000-3391-4711-88AE-C9570021D3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3391-4711-88AE-C9570021D3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82.07</c:v>
                </c:pt>
                <c:pt idx="1">
                  <c:v>83.27</c:v>
                </c:pt>
                <c:pt idx="2">
                  <c:v>84.35</c:v>
                </c:pt>
                <c:pt idx="3">
                  <c:v>83.88</c:v>
                </c:pt>
                <c:pt idx="4">
                  <c:v>84.61</c:v>
                </c:pt>
              </c:numCache>
            </c:numRef>
          </c:val>
          <c:extLst>
            <c:ext xmlns:c16="http://schemas.microsoft.com/office/drawing/2014/chart" uri="{C3380CC4-5D6E-409C-BE32-E72D297353CC}">
              <c16:uniqueId val="{00000000-33BF-4A19-8AA2-7FAEFCDAF1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33BF-4A19-8AA2-7FAEFCDAF1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109.82</c:v>
                </c:pt>
                <c:pt idx="1">
                  <c:v>101.11</c:v>
                </c:pt>
                <c:pt idx="2">
                  <c:v>99.71</c:v>
                </c:pt>
                <c:pt idx="3">
                  <c:v>104.82</c:v>
                </c:pt>
                <c:pt idx="4">
                  <c:v>101.86</c:v>
                </c:pt>
              </c:numCache>
            </c:numRef>
          </c:val>
          <c:extLst>
            <c:ext xmlns:c16="http://schemas.microsoft.com/office/drawing/2014/chart" uri="{C3380CC4-5D6E-409C-BE32-E72D297353CC}">
              <c16:uniqueId val="{00000000-7E24-4FDA-9970-9D9AC9AB65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E24-4FDA-9970-9D9AC9AB65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3.41</c:v>
                </c:pt>
                <c:pt idx="1">
                  <c:v>6.88</c:v>
                </c:pt>
                <c:pt idx="2">
                  <c:v>10.210000000000001</c:v>
                </c:pt>
                <c:pt idx="3">
                  <c:v>13.2</c:v>
                </c:pt>
                <c:pt idx="4">
                  <c:v>15.86</c:v>
                </c:pt>
              </c:numCache>
            </c:numRef>
          </c:val>
          <c:extLst>
            <c:ext xmlns:c16="http://schemas.microsoft.com/office/drawing/2014/chart" uri="{C3380CC4-5D6E-409C-BE32-E72D297353CC}">
              <c16:uniqueId val="{00000000-D69E-46A9-B1CB-AB2E3C962E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D69E-46A9-B1CB-AB2E3C962E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30-4B72-BDFD-14C1DB6C0E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4430-4B72-BDFD-14C1DB6C0E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1.62</c:v>
                </c:pt>
                <c:pt idx="3">
                  <c:v>0</c:v>
                </c:pt>
                <c:pt idx="4">
                  <c:v>0</c:v>
                </c:pt>
              </c:numCache>
            </c:numRef>
          </c:val>
          <c:extLst>
            <c:ext xmlns:c16="http://schemas.microsoft.com/office/drawing/2014/chart" uri="{C3380CC4-5D6E-409C-BE32-E72D297353CC}">
              <c16:uniqueId val="{00000000-9E8A-4747-A185-42DE3B6EEA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9E8A-4747-A185-42DE3B6EEA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39.53</c:v>
                </c:pt>
                <c:pt idx="1">
                  <c:v>45.94</c:v>
                </c:pt>
                <c:pt idx="2">
                  <c:v>47.22</c:v>
                </c:pt>
                <c:pt idx="3">
                  <c:v>58.84</c:v>
                </c:pt>
                <c:pt idx="4">
                  <c:v>75.7</c:v>
                </c:pt>
              </c:numCache>
            </c:numRef>
          </c:val>
          <c:extLst>
            <c:ext xmlns:c16="http://schemas.microsoft.com/office/drawing/2014/chart" uri="{C3380CC4-5D6E-409C-BE32-E72D297353CC}">
              <c16:uniqueId val="{00000000-43F7-4AC3-AB9D-5FDB00F634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43F7-4AC3-AB9D-5FDB00F634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1040.8399999999999</c:v>
                </c:pt>
                <c:pt idx="1">
                  <c:v>967.2</c:v>
                </c:pt>
                <c:pt idx="2">
                  <c:v>720.95</c:v>
                </c:pt>
                <c:pt idx="3">
                  <c:v>967.53</c:v>
                </c:pt>
                <c:pt idx="4">
                  <c:v>1033.56</c:v>
                </c:pt>
              </c:numCache>
            </c:numRef>
          </c:val>
          <c:extLst>
            <c:ext xmlns:c16="http://schemas.microsoft.com/office/drawing/2014/chart" uri="{C3380CC4-5D6E-409C-BE32-E72D297353CC}">
              <c16:uniqueId val="{00000000-7DE1-4DC3-AC21-AAF06BAE1B4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7DE1-4DC3-AC21-AAF06BAE1B4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66.78</c:v>
                </c:pt>
                <c:pt idx="1">
                  <c:v>59.48</c:v>
                </c:pt>
                <c:pt idx="2">
                  <c:v>56.75</c:v>
                </c:pt>
                <c:pt idx="3">
                  <c:v>57.33</c:v>
                </c:pt>
                <c:pt idx="4">
                  <c:v>53.24</c:v>
                </c:pt>
              </c:numCache>
            </c:numRef>
          </c:val>
          <c:extLst>
            <c:ext xmlns:c16="http://schemas.microsoft.com/office/drawing/2014/chart" uri="{C3380CC4-5D6E-409C-BE32-E72D297353CC}">
              <c16:uniqueId val="{00000000-8570-453C-803E-B0274A6C26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8570-453C-803E-B0274A6C26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182.51</c:v>
                </c:pt>
                <c:pt idx="1">
                  <c:v>205.41</c:v>
                </c:pt>
                <c:pt idx="2">
                  <c:v>216.19</c:v>
                </c:pt>
                <c:pt idx="3">
                  <c:v>214.5</c:v>
                </c:pt>
                <c:pt idx="4">
                  <c:v>231.56</c:v>
                </c:pt>
              </c:numCache>
            </c:numRef>
          </c:val>
          <c:extLst>
            <c:ext xmlns:c16="http://schemas.microsoft.com/office/drawing/2014/chart" uri="{C3380CC4-5D6E-409C-BE32-E72D297353CC}">
              <c16:uniqueId val="{00000000-6425-41DF-A27E-9AC550992AF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425-41DF-A27E-9AC550992AF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弥富市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43534</v>
      </c>
      <c r="AM8" s="45"/>
      <c r="AN8" s="45"/>
      <c r="AO8" s="45"/>
      <c r="AP8" s="45"/>
      <c r="AQ8" s="45"/>
      <c r="AR8" s="45"/>
      <c r="AS8" s="45"/>
      <c r="AT8" s="44">
        <f>データ!T6</f>
        <v>49.26</v>
      </c>
      <c r="AU8" s="44"/>
      <c r="AV8" s="44"/>
      <c r="AW8" s="44"/>
      <c r="AX8" s="44"/>
      <c r="AY8" s="44"/>
      <c r="AZ8" s="44"/>
      <c r="BA8" s="44"/>
      <c r="BB8" s="44">
        <f>データ!U6</f>
        <v>883.76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83.43</v>
      </c>
      <c r="J10" s="44"/>
      <c r="K10" s="44"/>
      <c r="L10" s="44"/>
      <c r="M10" s="44"/>
      <c r="N10" s="44"/>
      <c r="O10" s="44"/>
      <c r="P10" s="44">
        <f>データ!P6</f>
        <v>15.13</v>
      </c>
      <c r="Q10" s="44"/>
      <c r="R10" s="44"/>
      <c r="S10" s="44"/>
      <c r="T10" s="44"/>
      <c r="U10" s="44"/>
      <c r="V10" s="44"/>
      <c r="W10" s="44">
        <f>データ!Q6</f>
        <v>106.63</v>
      </c>
      <c r="X10" s="44"/>
      <c r="Y10" s="44"/>
      <c r="Z10" s="44"/>
      <c r="AA10" s="44"/>
      <c r="AB10" s="44"/>
      <c r="AC10" s="44"/>
      <c r="AD10" s="45">
        <f>データ!R6</f>
        <v>2420</v>
      </c>
      <c r="AE10" s="45"/>
      <c r="AF10" s="45"/>
      <c r="AG10" s="45"/>
      <c r="AH10" s="45"/>
      <c r="AI10" s="45"/>
      <c r="AJ10" s="45"/>
      <c r="AK10" s="2"/>
      <c r="AL10" s="45">
        <f>データ!V6</f>
        <v>6561</v>
      </c>
      <c r="AM10" s="45"/>
      <c r="AN10" s="45"/>
      <c r="AO10" s="45"/>
      <c r="AP10" s="45"/>
      <c r="AQ10" s="45"/>
      <c r="AR10" s="45"/>
      <c r="AS10" s="45"/>
      <c r="AT10" s="44">
        <f>データ!W6</f>
        <v>4.45</v>
      </c>
      <c r="AU10" s="44"/>
      <c r="AV10" s="44"/>
      <c r="AW10" s="44"/>
      <c r="AX10" s="44"/>
      <c r="AY10" s="44"/>
      <c r="AZ10" s="44"/>
      <c r="BA10" s="44"/>
      <c r="BB10" s="44">
        <f>データ!X6</f>
        <v>1474.38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4v5yv/8A4GBXhu6iYcY3RoNu3CWr1ABPuASdYk3kBA/LpqU0o+BlpcrnrOyAlhlSeRs3NeZIvtXHl6gc0B0lXQ==" saltValue="202uw+CwzVWlNNTw5XVV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232351</v>
      </c>
      <c r="D6" s="19">
        <f t="shared" si="3"/>
        <v>46</v>
      </c>
      <c r="E6" s="19">
        <f t="shared" si="3"/>
        <v>17</v>
      </c>
      <c r="F6" s="19">
        <f t="shared" si="3"/>
        <v>5</v>
      </c>
      <c r="G6" s="19">
        <f t="shared" si="3"/>
        <v>0</v>
      </c>
      <c r="H6" s="19" t="str">
        <f t="shared" si="3"/>
        <v>愛知県　弥富市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83.43</v>
      </c>
      <c r="P6" s="20">
        <f t="shared" si="3"/>
        <v>15.13</v>
      </c>
      <c r="Q6" s="20">
        <f t="shared" si="3"/>
        <v>106.63</v>
      </c>
      <c r="R6" s="20">
        <f t="shared" si="3"/>
        <v>2420</v>
      </c>
      <c r="S6" s="20">
        <f t="shared" si="3"/>
        <v>43534</v>
      </c>
      <c r="T6" s="20">
        <f t="shared" si="3"/>
        <v>49.26</v>
      </c>
      <c r="U6" s="20">
        <f t="shared" si="3"/>
        <v>883.76</v>
      </c>
      <c r="V6" s="20">
        <f t="shared" si="3"/>
        <v>6561</v>
      </c>
      <c r="W6" s="20">
        <f t="shared" si="3"/>
        <v>4.45</v>
      </c>
      <c r="X6" s="20">
        <f t="shared" si="3"/>
        <v>1474.38</v>
      </c>
      <c r="Y6" s="21">
        <f>IF(Y7="",NA(),Y7)</f>
        <v>109.82</v>
      </c>
      <c r="Z6" s="21">
        <f t="shared" ref="Z6:AH6" si="4">IF(Z7="",NA(),Z7)</f>
        <v>101.11</v>
      </c>
      <c r="AA6" s="21">
        <f t="shared" si="4"/>
        <v>99.71</v>
      </c>
      <c r="AB6" s="21">
        <f t="shared" si="4"/>
        <v>104.82</v>
      </c>
      <c r="AC6" s="21">
        <f t="shared" si="4"/>
        <v>101.86</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1">
        <f t="shared" si="5"/>
        <v>1.62</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39.53</v>
      </c>
      <c r="AV6" s="21">
        <f t="shared" ref="AV6:BD6" si="6">IF(AV7="",NA(),AV7)</f>
        <v>45.94</v>
      </c>
      <c r="AW6" s="21">
        <f t="shared" si="6"/>
        <v>47.22</v>
      </c>
      <c r="AX6" s="21">
        <f t="shared" si="6"/>
        <v>58.84</v>
      </c>
      <c r="AY6" s="21">
        <f t="shared" si="6"/>
        <v>75.7</v>
      </c>
      <c r="AZ6" s="21">
        <f t="shared" si="6"/>
        <v>29.13</v>
      </c>
      <c r="BA6" s="21">
        <f t="shared" si="6"/>
        <v>35.69</v>
      </c>
      <c r="BB6" s="21">
        <f t="shared" si="6"/>
        <v>38.4</v>
      </c>
      <c r="BC6" s="21">
        <f t="shared" si="6"/>
        <v>44.04</v>
      </c>
      <c r="BD6" s="21">
        <f t="shared" si="6"/>
        <v>58.25</v>
      </c>
      <c r="BE6" s="20" t="str">
        <f>IF(BE7="","",IF(BE7="-","【-】","【"&amp;SUBSTITUTE(TEXT(BE7,"#,##0.00"),"-","△")&amp;"】"))</f>
        <v>【47.19】</v>
      </c>
      <c r="BF6" s="21">
        <f>IF(BF7="",NA(),BF7)</f>
        <v>1040.8399999999999</v>
      </c>
      <c r="BG6" s="21">
        <f t="shared" ref="BG6:BO6" si="7">IF(BG7="",NA(),BG7)</f>
        <v>967.2</v>
      </c>
      <c r="BH6" s="21">
        <f t="shared" si="7"/>
        <v>720.95</v>
      </c>
      <c r="BI6" s="21">
        <f t="shared" si="7"/>
        <v>967.53</v>
      </c>
      <c r="BJ6" s="21">
        <f t="shared" si="7"/>
        <v>1033.56</v>
      </c>
      <c r="BK6" s="21">
        <f t="shared" si="7"/>
        <v>867.83</v>
      </c>
      <c r="BL6" s="21">
        <f t="shared" si="7"/>
        <v>791.76</v>
      </c>
      <c r="BM6" s="21">
        <f t="shared" si="7"/>
        <v>900.82</v>
      </c>
      <c r="BN6" s="21">
        <f t="shared" si="7"/>
        <v>839.21</v>
      </c>
      <c r="BO6" s="21">
        <f t="shared" si="7"/>
        <v>791.46</v>
      </c>
      <c r="BP6" s="20" t="str">
        <f>IF(BP7="","",IF(BP7="-","【-】","【"&amp;SUBSTITUTE(TEXT(BP7,"#,##0.00"),"-","△")&amp;"】"))</f>
        <v>【798.10】</v>
      </c>
      <c r="BQ6" s="21">
        <f>IF(BQ7="",NA(),BQ7)</f>
        <v>66.78</v>
      </c>
      <c r="BR6" s="21">
        <f t="shared" ref="BR6:BZ6" si="8">IF(BR7="",NA(),BR7)</f>
        <v>59.48</v>
      </c>
      <c r="BS6" s="21">
        <f t="shared" si="8"/>
        <v>56.75</v>
      </c>
      <c r="BT6" s="21">
        <f t="shared" si="8"/>
        <v>57.33</v>
      </c>
      <c r="BU6" s="21">
        <f t="shared" si="8"/>
        <v>53.24</v>
      </c>
      <c r="BV6" s="21">
        <f t="shared" si="8"/>
        <v>57.08</v>
      </c>
      <c r="BW6" s="21">
        <f t="shared" si="8"/>
        <v>56.26</v>
      </c>
      <c r="BX6" s="21">
        <f t="shared" si="8"/>
        <v>52.94</v>
      </c>
      <c r="BY6" s="21">
        <f t="shared" si="8"/>
        <v>52.05</v>
      </c>
      <c r="BZ6" s="21">
        <f t="shared" si="8"/>
        <v>47.96</v>
      </c>
      <c r="CA6" s="20" t="str">
        <f>IF(CA7="","",IF(CA7="-","【-】","【"&amp;SUBSTITUTE(TEXT(CA7,"#,##0.00"),"-","△")&amp;"】"))</f>
        <v>【54.51】</v>
      </c>
      <c r="CB6" s="21">
        <f>IF(CB7="",NA(),CB7)</f>
        <v>182.51</v>
      </c>
      <c r="CC6" s="21">
        <f t="shared" ref="CC6:CK6" si="9">IF(CC7="",NA(),CC7)</f>
        <v>205.41</v>
      </c>
      <c r="CD6" s="21">
        <f t="shared" si="9"/>
        <v>216.19</v>
      </c>
      <c r="CE6" s="21">
        <f t="shared" si="9"/>
        <v>214.5</v>
      </c>
      <c r="CF6" s="21">
        <f t="shared" si="9"/>
        <v>231.56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44.96</v>
      </c>
      <c r="CN6" s="21">
        <f t="shared" ref="CN6:CV6" si="10">IF(CN7="",NA(),CN7)</f>
        <v>43.51</v>
      </c>
      <c r="CO6" s="21">
        <f t="shared" si="10"/>
        <v>42.06</v>
      </c>
      <c r="CP6" s="21">
        <f t="shared" si="10"/>
        <v>43.77</v>
      </c>
      <c r="CQ6" s="21">
        <f t="shared" si="10"/>
        <v>42.35</v>
      </c>
      <c r="CR6" s="21">
        <f t="shared" si="10"/>
        <v>54.83</v>
      </c>
      <c r="CS6" s="21">
        <f t="shared" si="10"/>
        <v>66.53</v>
      </c>
      <c r="CT6" s="21">
        <f t="shared" si="10"/>
        <v>52.35</v>
      </c>
      <c r="CU6" s="21">
        <f t="shared" si="10"/>
        <v>46.25</v>
      </c>
      <c r="CV6" s="21">
        <f t="shared" si="10"/>
        <v>45.32</v>
      </c>
      <c r="CW6" s="20" t="str">
        <f>IF(CW7="","",IF(CW7="-","【-】","【"&amp;SUBSTITUTE(TEXT(CW7,"#,##0.00"),"-","△")&amp;"】"))</f>
        <v>【49.92】</v>
      </c>
      <c r="CX6" s="21">
        <f>IF(CX7="",NA(),CX7)</f>
        <v>82.07</v>
      </c>
      <c r="CY6" s="21">
        <f t="shared" ref="CY6:DG6" si="11">IF(CY7="",NA(),CY7)</f>
        <v>83.27</v>
      </c>
      <c r="CZ6" s="21">
        <f t="shared" si="11"/>
        <v>84.35</v>
      </c>
      <c r="DA6" s="21">
        <f t="shared" si="11"/>
        <v>83.88</v>
      </c>
      <c r="DB6" s="21">
        <f t="shared" si="11"/>
        <v>84.61</v>
      </c>
      <c r="DC6" s="21">
        <f t="shared" si="11"/>
        <v>84.7</v>
      </c>
      <c r="DD6" s="21">
        <f t="shared" si="11"/>
        <v>84.67</v>
      </c>
      <c r="DE6" s="21">
        <f t="shared" si="11"/>
        <v>84.39</v>
      </c>
      <c r="DF6" s="21">
        <f t="shared" si="11"/>
        <v>83.96</v>
      </c>
      <c r="DG6" s="21">
        <f t="shared" si="11"/>
        <v>83.54</v>
      </c>
      <c r="DH6" s="20" t="str">
        <f>IF(DH7="","",IF(DH7="-","【-】","【"&amp;SUBSTITUTE(TEXT(DH7,"#,##0.00"),"-","△")&amp;"】"))</f>
        <v>【87.80】</v>
      </c>
      <c r="DI6" s="21">
        <f>IF(DI7="",NA(),DI7)</f>
        <v>3.41</v>
      </c>
      <c r="DJ6" s="21">
        <f t="shared" ref="DJ6:DR6" si="12">IF(DJ7="",NA(),DJ7)</f>
        <v>6.88</v>
      </c>
      <c r="DK6" s="21">
        <f t="shared" si="12"/>
        <v>10.210000000000001</v>
      </c>
      <c r="DL6" s="21">
        <f t="shared" si="12"/>
        <v>13.2</v>
      </c>
      <c r="DM6" s="21">
        <f t="shared" si="12"/>
        <v>15.86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232351</v>
      </c>
      <c r="D7" s="23">
        <v>46</v>
      </c>
      <c r="E7" s="23">
        <v>17</v>
      </c>
      <c r="F7" s="23">
        <v>5</v>
      </c>
      <c r="G7" s="23">
        <v>0</v>
      </c>
      <c r="H7" s="23" t="s">
        <v>95</v>
      </c>
      <c r="I7" s="23" t="s">
        <v>96</v>
      </c>
      <c r="J7" s="23" t="s">
        <v>97</v>
      </c>
      <c r="K7" s="23" t="s">
        <v>98</v>
      </c>
      <c r="L7" s="23" t="s">
        <v>99</v>
      </c>
      <c r="M7" s="23" t="s">
        <v>100</v>
      </c>
      <c r="N7" s="24" t="s">
        <v>101</v>
      </c>
      <c r="O7" s="24">
        <v>83.43</v>
      </c>
      <c r="P7" s="24">
        <v>15.13</v>
      </c>
      <c r="Q7" s="24">
        <v>106.63</v>
      </c>
      <c r="R7" s="24">
        <v>2420</v>
      </c>
      <c r="S7" s="24">
        <v>43534</v>
      </c>
      <c r="T7" s="24">
        <v>49.26</v>
      </c>
      <c r="U7" s="24">
        <v>883.76</v>
      </c>
      <c r="V7" s="24">
        <v>6561</v>
      </c>
      <c r="W7" s="24">
        <v>4.45</v>
      </c>
      <c r="X7" s="24">
        <v>1474.38</v>
      </c>
      <c r="Y7" s="24">
        <v>109.82</v>
      </c>
      <c r="Z7" s="24">
        <v>101.11</v>
      </c>
      <c r="AA7" s="24">
        <v>99.71</v>
      </c>
      <c r="AB7" s="24">
        <v>104.82</v>
      </c>
      <c r="AC7" s="24">
        <v>101.86</v>
      </c>
      <c r="AD7" s="24">
        <v>106.37</v>
      </c>
      <c r="AE7" s="24">
        <v>106.07</v>
      </c>
      <c r="AF7" s="24">
        <v>105.5</v>
      </c>
      <c r="AG7" s="24">
        <v>106.35</v>
      </c>
      <c r="AH7" s="24">
        <v>106.62</v>
      </c>
      <c r="AI7" s="24">
        <v>104.3</v>
      </c>
      <c r="AJ7" s="24">
        <v>0</v>
      </c>
      <c r="AK7" s="24">
        <v>0</v>
      </c>
      <c r="AL7" s="24">
        <v>1.62</v>
      </c>
      <c r="AM7" s="24">
        <v>0</v>
      </c>
      <c r="AN7" s="24">
        <v>0</v>
      </c>
      <c r="AO7" s="24">
        <v>139.02000000000001</v>
      </c>
      <c r="AP7" s="24">
        <v>132.04</v>
      </c>
      <c r="AQ7" s="24">
        <v>145.43</v>
      </c>
      <c r="AR7" s="24">
        <v>129.88999999999999</v>
      </c>
      <c r="AS7" s="24">
        <v>107.99</v>
      </c>
      <c r="AT7" s="24">
        <v>102.74</v>
      </c>
      <c r="AU7" s="24">
        <v>39.53</v>
      </c>
      <c r="AV7" s="24">
        <v>45.94</v>
      </c>
      <c r="AW7" s="24">
        <v>47.22</v>
      </c>
      <c r="AX7" s="24">
        <v>58.84</v>
      </c>
      <c r="AY7" s="24">
        <v>75.7</v>
      </c>
      <c r="AZ7" s="24">
        <v>29.13</v>
      </c>
      <c r="BA7" s="24">
        <v>35.69</v>
      </c>
      <c r="BB7" s="24">
        <v>38.4</v>
      </c>
      <c r="BC7" s="24">
        <v>44.04</v>
      </c>
      <c r="BD7" s="24">
        <v>58.25</v>
      </c>
      <c r="BE7" s="24">
        <v>47.19</v>
      </c>
      <c r="BF7" s="24">
        <v>1040.8399999999999</v>
      </c>
      <c r="BG7" s="24">
        <v>967.2</v>
      </c>
      <c r="BH7" s="24">
        <v>720.95</v>
      </c>
      <c r="BI7" s="24">
        <v>967.53</v>
      </c>
      <c r="BJ7" s="24">
        <v>1033.56</v>
      </c>
      <c r="BK7" s="24">
        <v>867.83</v>
      </c>
      <c r="BL7" s="24">
        <v>791.76</v>
      </c>
      <c r="BM7" s="24">
        <v>900.82</v>
      </c>
      <c r="BN7" s="24">
        <v>839.21</v>
      </c>
      <c r="BO7" s="24">
        <v>791.46</v>
      </c>
      <c r="BP7" s="24">
        <v>798.1</v>
      </c>
      <c r="BQ7" s="24">
        <v>66.78</v>
      </c>
      <c r="BR7" s="24">
        <v>59.48</v>
      </c>
      <c r="BS7" s="24">
        <v>56.75</v>
      </c>
      <c r="BT7" s="24">
        <v>57.33</v>
      </c>
      <c r="BU7" s="24">
        <v>53.24</v>
      </c>
      <c r="BV7" s="24">
        <v>57.08</v>
      </c>
      <c r="BW7" s="24">
        <v>56.26</v>
      </c>
      <c r="BX7" s="24">
        <v>52.94</v>
      </c>
      <c r="BY7" s="24">
        <v>52.05</v>
      </c>
      <c r="BZ7" s="24">
        <v>47.96</v>
      </c>
      <c r="CA7" s="24">
        <v>54.51</v>
      </c>
      <c r="CB7" s="24">
        <v>182.51</v>
      </c>
      <c r="CC7" s="24">
        <v>205.41</v>
      </c>
      <c r="CD7" s="24">
        <v>216.19</v>
      </c>
      <c r="CE7" s="24">
        <v>214.5</v>
      </c>
      <c r="CF7" s="24">
        <v>231.56</v>
      </c>
      <c r="CG7" s="24">
        <v>274.99</v>
      </c>
      <c r="CH7" s="24">
        <v>282.08999999999997</v>
      </c>
      <c r="CI7" s="24">
        <v>303.27999999999997</v>
      </c>
      <c r="CJ7" s="24">
        <v>301.86</v>
      </c>
      <c r="CK7" s="24">
        <v>325.85000000000002</v>
      </c>
      <c r="CL7" s="24">
        <v>286.33</v>
      </c>
      <c r="CM7" s="24">
        <v>44.96</v>
      </c>
      <c r="CN7" s="24">
        <v>43.51</v>
      </c>
      <c r="CO7" s="24">
        <v>42.06</v>
      </c>
      <c r="CP7" s="24">
        <v>43.77</v>
      </c>
      <c r="CQ7" s="24">
        <v>42.35</v>
      </c>
      <c r="CR7" s="24">
        <v>54.83</v>
      </c>
      <c r="CS7" s="24">
        <v>66.53</v>
      </c>
      <c r="CT7" s="24">
        <v>52.35</v>
      </c>
      <c r="CU7" s="24">
        <v>46.25</v>
      </c>
      <c r="CV7" s="24">
        <v>45.32</v>
      </c>
      <c r="CW7" s="24">
        <v>49.92</v>
      </c>
      <c r="CX7" s="24">
        <v>82.07</v>
      </c>
      <c r="CY7" s="24">
        <v>83.27</v>
      </c>
      <c r="CZ7" s="24">
        <v>84.35</v>
      </c>
      <c r="DA7" s="24">
        <v>83.88</v>
      </c>
      <c r="DB7" s="24">
        <v>84.61</v>
      </c>
      <c r="DC7" s="24">
        <v>84.7</v>
      </c>
      <c r="DD7" s="24">
        <v>84.67</v>
      </c>
      <c r="DE7" s="24">
        <v>84.39</v>
      </c>
      <c r="DF7" s="24">
        <v>83.96</v>
      </c>
      <c r="DG7" s="24">
        <v>83.54</v>
      </c>
      <c r="DH7" s="24">
        <v>87.8</v>
      </c>
      <c r="DI7" s="24">
        <v>3.41</v>
      </c>
      <c r="DJ7" s="24">
        <v>6.88</v>
      </c>
      <c r="DK7" s="24">
        <v>10.210000000000001</v>
      </c>
      <c r="DL7" s="24">
        <v>13.2</v>
      </c>
      <c r="DM7" s="24">
        <v>15.86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2026-02-17T02:58:51Z</cp:lastPrinted>
  <dcterms:created xsi:type="dcterms:W3CDTF">2025-12-23T06:21:01Z</dcterms:created>
  <dcterms:modified xsi:type="dcterms:W3CDTF">2026-02-17T04:08:17Z</dcterms:modified>
  <cp:category/>
</cp:coreProperties>
</file>