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45　飛島村〇\下水（農集）〇\"/>
    </mc:Choice>
  </mc:AlternateContent>
  <xr:revisionPtr revIDLastSave="0" documentId="13_ncr:1_{74594A86-1273-406F-B121-14178C7C77BD}" xr6:coauthVersionLast="47" xr6:coauthVersionMax="47" xr10:uidLastSave="{00000000-0000-0000-0000-000000000000}"/>
  <workbookProtection workbookAlgorithmName="SHA-512" workbookHashValue="fC6c2RuloCbADNeCeNA+z03TOsfEzrJa/FMm7qkR9BzY38FNWivSS5hP4/mT0cSEu3A0Te/IC5goeqYOuUwVvA==" workbookSaltValue="ykmbzapVIXBuH8e0OLz6Hg=="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T6" i="5"/>
  <c r="AT8" i="4" s="1"/>
  <c r="S6" i="5"/>
  <c r="R6" i="5"/>
  <c r="AD10" i="4" s="1"/>
  <c r="Q6" i="5"/>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G85" i="4"/>
  <c r="F85" i="4"/>
  <c r="AT10" i="4"/>
  <c r="W10" i="4"/>
  <c r="I10" i="4"/>
  <c r="BB8" i="4"/>
  <c r="AL8" i="4"/>
</calcChain>
</file>

<file path=xl/sharedStrings.xml><?xml version="1.0" encoding="utf-8"?>
<sst xmlns="http://schemas.openxmlformats.org/spreadsheetml/2006/main" count="297" uniqueCount="114">
  <si>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</si>
  <si>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</si>
  <si>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</si>
  <si>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</si>
  <si>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</si>
  <si>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</si>
  <si>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</si>
  <si>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</si>
  <si>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</si>
  <si>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</si>
  <si>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</si>
  <si>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</si>
  <si>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</si>
  <si>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</si>
  <si>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</si>
  <si>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</si>
  <si>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</si>
  <si>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</si>
  <si>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</si>
  <si>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</si>
  <si>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</si>
  <si>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</si>
  <si>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</si>
  <si>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</si>
  <si>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</si>
  <si>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</si>
  <si>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</si>
  <si>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</si>
  <si>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</si>
  <si>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</si>
  <si>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</si>
  <si>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</si>
  <si>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</si>
  <si>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</si>
  <si>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</si>
  <si>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</si>
  <si>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</si>
  <si>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</si>
  <si>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</si>
  <si>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</si>
  <si>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</si>
  <si>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</si>
  <si>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</si>
  <si>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</si>
  <si>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</si>
  <si>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</si>
  <si>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</si>
  <si>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</si>
  <si>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</si>
  <si>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</si>
  <si>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</si>
  <si>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</si>
  <si>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</si>
  <si>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</si>
  <si>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</si>
  <si>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</si>
  <si>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</si>
  <si>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</si>
  <si>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</si>
  <si>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</si>
  <si>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</si>
  <si>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</si>
  <si>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</si>
  <si>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</si>
  <si>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</si>
  <si>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</si>
  <si>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</si>
  <si>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</si>
  <si>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</si>
  <si>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</si>
  <si>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</si>
  <si>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</si>
  <si>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</si>
  <si>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</si>
  <si>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</si>
  <si>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</si>
  <si>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</si>
  <si>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</si>
  <si>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</si>
  <si>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</si>
  <si>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</si>
  <si>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</si>
  <si>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</si>
  <si>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</si>
  <si>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</si>
  <si>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</si>
  <si>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</si>
  <si>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</si>
  <si>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</si>
  <si>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</si>
  <si>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</si>
  <si>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</si>
  <si>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</si>
  <si>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</si>
  <si>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</si>
  <si>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飛島村</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</si>
  <si>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</si>
  <si>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</si>
  <si>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</si>
  <si>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</si>
  <si>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</si>
  <si>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</si>
  <si>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</si>
  <si>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</si>
  <si>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</si>
  <si>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</si>
  <si>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</si>
  <si>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</si>
  <si>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</si>
  <si>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</si>
  <si>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</si>
  <si>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法適用以前の平成16年度に、最終の処理区の供用を開始しており、管路整備については完了している。近年は、維持管理にコストを投入している。耐用年数を超過して使用している機器もあることから計画的な更新が必要な状況である。</t>
    <phoneticPr fontId="4"/>
  </si>
  <si>
    <t>村内の全ての処理区において整備が完了しており、近年は維持管理にコストがシフトしている。しかし、経費回収率が低く、維持管理の効率化とともに使用料の検討が課題となっており、経営の健全化を図る必要があると考えている。</t>
    <phoneticPr fontId="4"/>
  </si>
  <si>
    <t>①経常収支比率
　黒字ではあるものの一般会計からの補助金に依存しているのが実情で、経営改善に向けた取り組みが必要な状況である。
②累積欠損金比率
　令和５年度に欠損金が生じたものの、今後解消していく見込みである。
③流動比率
　新たな起債を行っておらず、翌年度償還予定の企業債が減少していることから平均値を上回っている。
④企業債残高対事業規模比率
　新たな起債を行っていないため企業債残高は減少しており、平均値を大きく下回っている。
⑤経費回収率
　類似団体平均値を大きく下回っており、維持管理の効率化を図るとともに、適切な使用料についての検討が今後の課題となってくる。
⑥汚水処理原価
　処理施設の老朽化による機器更新費用が増加しているため汚水処理原価が平均値より高い状況である。
⑦施設利用率
　平均値を上回る数値であるが、処理能力に余裕がある。
⑧水洗化率
　平均値を上回っている。</t>
    <rPh sb="74" eb="76">
      <t>レイワ</t>
    </rPh>
    <rPh sb="77" eb="79">
      <t>ネンド</t>
    </rPh>
    <rPh sb="91" eb="93">
      <t>コンゴ</t>
    </rPh>
    <rPh sb="355" eb="356">
      <t>ウワ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</si>
</sst>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71F-4099-80F4-C5396EE3CE9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c:v>0.02</c:v>
                </c:pt>
              </c:numCache>
            </c:numRef>
          </c:val>
          <c:smooth val="0"/>
          <c:extLst>
            <c:ext xmlns:c16="http://schemas.microsoft.com/office/drawing/2014/chart" uri="{C3380CC4-5D6E-409C-BE32-E72D297353CC}">
              <c16:uniqueId val="{00000001-C71F-4099-80F4-C5396EE3CE9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52.15</c:v>
                </c:pt>
                <c:pt idx="4">
                  <c:v>54.67</c:v>
                </c:pt>
              </c:numCache>
            </c:numRef>
          </c:val>
          <c:extLst>
            <c:ext xmlns:c16="http://schemas.microsoft.com/office/drawing/2014/chart" uri="{C3380CC4-5D6E-409C-BE32-E72D297353CC}">
              <c16:uniqueId val="{00000000-EE5B-4F00-A32B-2492D18CAC8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52.63</c:v>
                </c:pt>
                <c:pt idx="4">
                  <c:v>52.34</c:v>
                </c:pt>
              </c:numCache>
            </c:numRef>
          </c:val>
          <c:smooth val="0"/>
          <c:extLst>
            <c:ext xmlns:c16="http://schemas.microsoft.com/office/drawing/2014/chart" uri="{C3380CC4-5D6E-409C-BE32-E72D297353CC}">
              <c16:uniqueId val="{00000001-EE5B-4F00-A32B-2492D18CAC8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99.08</c:v>
                </c:pt>
                <c:pt idx="4">
                  <c:v>99.18</c:v>
                </c:pt>
              </c:numCache>
            </c:numRef>
          </c:val>
          <c:extLst>
            <c:ext xmlns:c16="http://schemas.microsoft.com/office/drawing/2014/chart" uri="{C3380CC4-5D6E-409C-BE32-E72D297353CC}">
              <c16:uniqueId val="{00000000-965F-4FA6-B1D2-90DDF1505AE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90.32</c:v>
                </c:pt>
                <c:pt idx="4">
                  <c:v>90.05</c:v>
                </c:pt>
              </c:numCache>
            </c:numRef>
          </c:val>
          <c:smooth val="0"/>
          <c:extLst>
            <c:ext xmlns:c16="http://schemas.microsoft.com/office/drawing/2014/chart" uri="{C3380CC4-5D6E-409C-BE32-E72D297353CC}">
              <c16:uniqueId val="{00000001-965F-4FA6-B1D2-90DDF1505AE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100.46</c:v>
                </c:pt>
                <c:pt idx="4">
                  <c:v>100</c:v>
                </c:pt>
              </c:numCache>
            </c:numRef>
          </c:val>
          <c:extLst>
            <c:ext xmlns:c16="http://schemas.microsoft.com/office/drawing/2014/chart" uri="{C3380CC4-5D6E-409C-BE32-E72D297353CC}">
              <c16:uniqueId val="{00000000-C02F-4547-93DF-926C23D98CD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103.07</c:v>
                </c:pt>
                <c:pt idx="4">
                  <c:v>103.04</c:v>
                </c:pt>
              </c:numCache>
            </c:numRef>
          </c:val>
          <c:smooth val="0"/>
          <c:extLst>
            <c:ext xmlns:c16="http://schemas.microsoft.com/office/drawing/2014/chart" uri="{C3380CC4-5D6E-409C-BE32-E72D297353CC}">
              <c16:uniqueId val="{00000001-C02F-4547-93DF-926C23D98CD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5.73</c:v>
                </c:pt>
                <c:pt idx="4">
                  <c:v>11.29</c:v>
                </c:pt>
              </c:numCache>
            </c:numRef>
          </c:val>
          <c:extLst>
            <c:ext xmlns:c16="http://schemas.microsoft.com/office/drawing/2014/chart" uri="{C3380CC4-5D6E-409C-BE32-E72D297353CC}">
              <c16:uniqueId val="{00000000-F5AE-435F-8223-8340B32BCD1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30.5</c:v>
                </c:pt>
                <c:pt idx="4">
                  <c:v>30.49</c:v>
                </c:pt>
              </c:numCache>
            </c:numRef>
          </c:val>
          <c:smooth val="0"/>
          <c:extLst>
            <c:ext xmlns:c16="http://schemas.microsoft.com/office/drawing/2014/chart" uri="{C3380CC4-5D6E-409C-BE32-E72D297353CC}">
              <c16:uniqueId val="{00000001-F5AE-435F-8223-8340B32BCD1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01C-45BE-B004-48324826FE1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0.05</c:v>
                </c:pt>
              </c:numCache>
            </c:numRef>
          </c:val>
          <c:smooth val="0"/>
          <c:extLst>
            <c:ext xmlns:c16="http://schemas.microsoft.com/office/drawing/2014/chart" uri="{C3380CC4-5D6E-409C-BE32-E72D297353CC}">
              <c16:uniqueId val="{00000001-C01C-45BE-B004-48324826FE1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0.09</c:v>
                </c:pt>
                <c:pt idx="4">
                  <c:v>7.0000000000000007E-2</c:v>
                </c:pt>
              </c:numCache>
            </c:numRef>
          </c:val>
          <c:extLst>
            <c:ext xmlns:c16="http://schemas.microsoft.com/office/drawing/2014/chart" uri="{C3380CC4-5D6E-409C-BE32-E72D297353CC}">
              <c16:uniqueId val="{00000000-BDFC-497B-9E13-1BCBEAEE822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120.64</c:v>
                </c:pt>
                <c:pt idx="4">
                  <c:v>100.31</c:v>
                </c:pt>
              </c:numCache>
            </c:numRef>
          </c:val>
          <c:smooth val="0"/>
          <c:extLst>
            <c:ext xmlns:c16="http://schemas.microsoft.com/office/drawing/2014/chart" uri="{C3380CC4-5D6E-409C-BE32-E72D297353CC}">
              <c16:uniqueId val="{00000001-BDFC-497B-9E13-1BCBEAEE822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97.63</c:v>
                </c:pt>
                <c:pt idx="4">
                  <c:v>105.91</c:v>
                </c:pt>
              </c:numCache>
            </c:numRef>
          </c:val>
          <c:extLst>
            <c:ext xmlns:c16="http://schemas.microsoft.com/office/drawing/2014/chart" uri="{C3380CC4-5D6E-409C-BE32-E72D297353CC}">
              <c16:uniqueId val="{00000000-7964-45E5-BD5C-1556C56E9D9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39.82</c:v>
                </c:pt>
                <c:pt idx="4">
                  <c:v>41.03</c:v>
                </c:pt>
              </c:numCache>
            </c:numRef>
          </c:val>
          <c:smooth val="0"/>
          <c:extLst>
            <c:ext xmlns:c16="http://schemas.microsoft.com/office/drawing/2014/chart" uri="{C3380CC4-5D6E-409C-BE32-E72D297353CC}">
              <c16:uniqueId val="{00000001-7964-45E5-BD5C-1556C56E9D9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799-4916-92CC-1CA684BB9A6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743.31</c:v>
                </c:pt>
                <c:pt idx="4">
                  <c:v>796.8</c:v>
                </c:pt>
              </c:numCache>
            </c:numRef>
          </c:val>
          <c:smooth val="0"/>
          <c:extLst>
            <c:ext xmlns:c16="http://schemas.microsoft.com/office/drawing/2014/chart" uri="{C3380CC4-5D6E-409C-BE32-E72D297353CC}">
              <c16:uniqueId val="{00000001-5799-4916-92CC-1CA684BB9A6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20.93</c:v>
                </c:pt>
                <c:pt idx="4">
                  <c:v>17.84</c:v>
                </c:pt>
              </c:numCache>
            </c:numRef>
          </c:val>
          <c:extLst>
            <c:ext xmlns:c16="http://schemas.microsoft.com/office/drawing/2014/chart" uri="{C3380CC4-5D6E-409C-BE32-E72D297353CC}">
              <c16:uniqueId val="{00000000-7F2D-4634-8E52-2C8125D1AAE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61.15</c:v>
                </c:pt>
                <c:pt idx="4">
                  <c:v>58.41</c:v>
                </c:pt>
              </c:numCache>
            </c:numRef>
          </c:val>
          <c:smooth val="0"/>
          <c:extLst>
            <c:ext xmlns:c16="http://schemas.microsoft.com/office/drawing/2014/chart" uri="{C3380CC4-5D6E-409C-BE32-E72D297353CC}">
              <c16:uniqueId val="{00000001-7F2D-4634-8E52-2C8125D1AAE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362.07</c:v>
                </c:pt>
                <c:pt idx="4">
                  <c:v>407.26</c:v>
                </c:pt>
              </c:numCache>
            </c:numRef>
          </c:val>
          <c:extLst>
            <c:ext xmlns:c16="http://schemas.microsoft.com/office/drawing/2014/chart" uri="{C3380CC4-5D6E-409C-BE32-E72D297353CC}">
              <c16:uniqueId val="{00000000-005F-4F1F-8716-2E2E8B79CA9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250.43</c:v>
                </c:pt>
                <c:pt idx="4">
                  <c:v>267.33999999999997</c:v>
                </c:pt>
              </c:numCache>
            </c:numRef>
          </c:val>
          <c:smooth val="0"/>
          <c:extLst>
            <c:ext xmlns:c16="http://schemas.microsoft.com/office/drawing/2014/chart" uri="{C3380CC4-5D6E-409C-BE32-E72D297353CC}">
              <c16:uniqueId val="{00000001-005F-4F1F-8716-2E2E8B79CA9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飛島村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5">
        <f>データ!S6</f>
        <v>4713</v>
      </c>
      <c r="AM8" s="45"/>
      <c r="AN8" s="45"/>
      <c r="AO8" s="45"/>
      <c r="AP8" s="45"/>
      <c r="AQ8" s="45"/>
      <c r="AR8" s="45"/>
      <c r="AS8" s="45"/>
      <c r="AT8" s="44">
        <f>データ!T6</f>
        <v>22.43</v>
      </c>
      <c r="AU8" s="44"/>
      <c r="AV8" s="44"/>
      <c r="AW8" s="44"/>
      <c r="AX8" s="44"/>
      <c r="AY8" s="44"/>
      <c r="AZ8" s="44"/>
      <c r="BA8" s="44"/>
      <c r="BB8" s="44">
        <f>データ!U6</f>
        <v>210.12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96.8</v>
      </c>
      <c r="J10" s="44"/>
      <c r="K10" s="44"/>
      <c r="L10" s="44"/>
      <c r="M10" s="44"/>
      <c r="N10" s="44"/>
      <c r="O10" s="44"/>
      <c r="P10" s="44">
        <f>データ!P6</f>
        <v>83.56</v>
      </c>
      <c r="Q10" s="44"/>
      <c r="R10" s="44"/>
      <c r="S10" s="44"/>
      <c r="T10" s="44"/>
      <c r="U10" s="44"/>
      <c r="V10" s="44"/>
      <c r="W10" s="44">
        <f>データ!Q6</f>
        <v>90</v>
      </c>
      <c r="X10" s="44"/>
      <c r="Y10" s="44"/>
      <c r="Z10" s="44"/>
      <c r="AA10" s="44"/>
      <c r="AB10" s="44"/>
      <c r="AC10" s="44"/>
      <c r="AD10" s="45">
        <f>データ!R6</f>
        <v>1936</v>
      </c>
      <c r="AE10" s="45"/>
      <c r="AF10" s="45"/>
      <c r="AG10" s="45"/>
      <c r="AH10" s="45"/>
      <c r="AI10" s="45"/>
      <c r="AJ10" s="45"/>
      <c r="AK10" s="2"/>
      <c r="AL10" s="45">
        <f>データ!V6</f>
        <v>3919</v>
      </c>
      <c r="AM10" s="45"/>
      <c r="AN10" s="45"/>
      <c r="AO10" s="45"/>
      <c r="AP10" s="45"/>
      <c r="AQ10" s="45"/>
      <c r="AR10" s="45"/>
      <c r="AS10" s="45"/>
      <c r="AT10" s="44">
        <f>データ!W6</f>
        <v>2.27</v>
      </c>
      <c r="AU10" s="44"/>
      <c r="AV10" s="44"/>
      <c r="AW10" s="44"/>
      <c r="AX10" s="44"/>
      <c r="AY10" s="44"/>
      <c r="AZ10" s="44"/>
      <c r="BA10" s="44"/>
      <c r="BB10" s="44">
        <f>データ!X6</f>
        <v>1726.43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111</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MC6jrsiN/tnwSklKFTdw0XtSy8ChPpzNOAfKS8lW4lULHPiPrGM+EFlzHvG3+wQJ3HT5ROl0yMvjWnwVdqBozg==" saltValue="F4XDsZLW1JmON9SiKSw0r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234273</v>
      </c>
      <c r="D6" s="19">
        <f t="shared" si="3"/>
        <v>46</v>
      </c>
      <c r="E6" s="19">
        <f t="shared" si="3"/>
        <v>17</v>
      </c>
      <c r="F6" s="19">
        <f t="shared" si="3"/>
        <v>5</v>
      </c>
      <c r="G6" s="19">
        <f t="shared" si="3"/>
        <v>0</v>
      </c>
      <c r="H6" s="19" t="str">
        <f t="shared" si="3"/>
        <v>愛知県　飛島村</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96.8</v>
      </c>
      <c r="P6" s="20">
        <f t="shared" si="3"/>
        <v>83.56</v>
      </c>
      <c r="Q6" s="20">
        <f t="shared" si="3"/>
        <v>90</v>
      </c>
      <c r="R6" s="20">
        <f t="shared" si="3"/>
        <v>1936</v>
      </c>
      <c r="S6" s="20">
        <f t="shared" si="3"/>
        <v>4713</v>
      </c>
      <c r="T6" s="20">
        <f t="shared" si="3"/>
        <v>22.43</v>
      </c>
      <c r="U6" s="20">
        <f t="shared" si="3"/>
        <v>210.12</v>
      </c>
      <c r="V6" s="20">
        <f t="shared" si="3"/>
        <v>3919</v>
      </c>
      <c r="W6" s="20">
        <f t="shared" si="3"/>
        <v>2.27</v>
      </c>
      <c r="X6" s="20">
        <f t="shared" si="3"/>
        <v>1726.43</v>
      </c>
      <c r="Y6" s="21" t="str">
        <f>IF(Y7="",NA(),Y7)</f>
        <v>-</v>
      </c>
      <c r="Z6" s="21" t="str">
        <f t="shared" ref="Z6:AH6" si="4">IF(Z7="",NA(),Z7)</f>
        <v>-</v>
      </c>
      <c r="AA6" s="21" t="str">
        <f t="shared" si="4"/>
        <v>-</v>
      </c>
      <c r="AB6" s="21">
        <f t="shared" si="4"/>
        <v>100.46</v>
      </c>
      <c r="AC6" s="21">
        <f t="shared" si="4"/>
        <v>100</v>
      </c>
      <c r="AD6" s="21" t="str">
        <f t="shared" si="4"/>
        <v>-</v>
      </c>
      <c r="AE6" s="21" t="str">
        <f t="shared" si="4"/>
        <v>-</v>
      </c>
      <c r="AF6" s="21" t="str">
        <f t="shared" si="4"/>
        <v>-</v>
      </c>
      <c r="AG6" s="21">
        <f t="shared" si="4"/>
        <v>103.07</v>
      </c>
      <c r="AH6" s="21">
        <f t="shared" si="4"/>
        <v>103.04</v>
      </c>
      <c r="AI6" s="20" t="str">
        <f>IF(AI7="","",IF(AI7="-","【-】","【"&amp;SUBSTITUTE(TEXT(AI7,"#,##0.00"),"-","△")&amp;"】"))</f>
        <v>【104.30】</v>
      </c>
      <c r="AJ6" s="21" t="str">
        <f>IF(AJ7="",NA(),AJ7)</f>
        <v>-</v>
      </c>
      <c r="AK6" s="21" t="str">
        <f t="shared" ref="AK6:AS6" si="5">IF(AK7="",NA(),AK7)</f>
        <v>-</v>
      </c>
      <c r="AL6" s="21" t="str">
        <f t="shared" si="5"/>
        <v>-</v>
      </c>
      <c r="AM6" s="21">
        <f t="shared" si="5"/>
        <v>0.09</v>
      </c>
      <c r="AN6" s="21">
        <f t="shared" si="5"/>
        <v>7.0000000000000007E-2</v>
      </c>
      <c r="AO6" s="21" t="str">
        <f t="shared" si="5"/>
        <v>-</v>
      </c>
      <c r="AP6" s="21" t="str">
        <f t="shared" si="5"/>
        <v>-</v>
      </c>
      <c r="AQ6" s="21" t="str">
        <f t="shared" si="5"/>
        <v>-</v>
      </c>
      <c r="AR6" s="21">
        <f t="shared" si="5"/>
        <v>120.64</v>
      </c>
      <c r="AS6" s="21">
        <f t="shared" si="5"/>
        <v>100.31</v>
      </c>
      <c r="AT6" s="20" t="str">
        <f>IF(AT7="","",IF(AT7="-","【-】","【"&amp;SUBSTITUTE(TEXT(AT7,"#,##0.00"),"-","△")&amp;"】"))</f>
        <v>【102.74】</v>
      </c>
      <c r="AU6" s="21" t="str">
        <f>IF(AU7="",NA(),AU7)</f>
        <v>-</v>
      </c>
      <c r="AV6" s="21" t="str">
        <f t="shared" ref="AV6:BD6" si="6">IF(AV7="",NA(),AV7)</f>
        <v>-</v>
      </c>
      <c r="AW6" s="21" t="str">
        <f t="shared" si="6"/>
        <v>-</v>
      </c>
      <c r="AX6" s="21">
        <f t="shared" si="6"/>
        <v>97.63</v>
      </c>
      <c r="AY6" s="21">
        <f t="shared" si="6"/>
        <v>105.91</v>
      </c>
      <c r="AZ6" s="21" t="str">
        <f t="shared" si="6"/>
        <v>-</v>
      </c>
      <c r="BA6" s="21" t="str">
        <f t="shared" si="6"/>
        <v>-</v>
      </c>
      <c r="BB6" s="21" t="str">
        <f t="shared" si="6"/>
        <v>-</v>
      </c>
      <c r="BC6" s="21">
        <f t="shared" si="6"/>
        <v>39.82</v>
      </c>
      <c r="BD6" s="21">
        <f t="shared" si="6"/>
        <v>41.03</v>
      </c>
      <c r="BE6" s="20" t="str">
        <f>IF(BE7="","",IF(BE7="-","【-】","【"&amp;SUBSTITUTE(TEXT(BE7,"#,##0.00"),"-","△")&amp;"】"))</f>
        <v>【47.19】</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743.31</v>
      </c>
      <c r="BO6" s="21">
        <f t="shared" si="7"/>
        <v>796.8</v>
      </c>
      <c r="BP6" s="20" t="str">
        <f>IF(BP7="","",IF(BP7="-","【-】","【"&amp;SUBSTITUTE(TEXT(BP7,"#,##0.00"),"-","△")&amp;"】"))</f>
        <v>【798.10】</v>
      </c>
      <c r="BQ6" s="21" t="str">
        <f>IF(BQ7="",NA(),BQ7)</f>
        <v>-</v>
      </c>
      <c r="BR6" s="21" t="str">
        <f t="shared" ref="BR6:BZ6" si="8">IF(BR7="",NA(),BR7)</f>
        <v>-</v>
      </c>
      <c r="BS6" s="21" t="str">
        <f t="shared" si="8"/>
        <v>-</v>
      </c>
      <c r="BT6" s="21">
        <f t="shared" si="8"/>
        <v>20.93</v>
      </c>
      <c r="BU6" s="21">
        <f t="shared" si="8"/>
        <v>17.84</v>
      </c>
      <c r="BV6" s="21" t="str">
        <f t="shared" si="8"/>
        <v>-</v>
      </c>
      <c r="BW6" s="21" t="str">
        <f t="shared" si="8"/>
        <v>-</v>
      </c>
      <c r="BX6" s="21" t="str">
        <f t="shared" si="8"/>
        <v>-</v>
      </c>
      <c r="BY6" s="21">
        <f t="shared" si="8"/>
        <v>61.15</v>
      </c>
      <c r="BZ6" s="21">
        <f t="shared" si="8"/>
        <v>58.41</v>
      </c>
      <c r="CA6" s="20" t="str">
        <f>IF(CA7="","",IF(CA7="-","【-】","【"&amp;SUBSTITUTE(TEXT(CA7,"#,##0.00"),"-","△")&amp;"】"))</f>
        <v>【54.51】</v>
      </c>
      <c r="CB6" s="21" t="str">
        <f>IF(CB7="",NA(),CB7)</f>
        <v>-</v>
      </c>
      <c r="CC6" s="21" t="str">
        <f t="shared" ref="CC6:CK6" si="9">IF(CC7="",NA(),CC7)</f>
        <v>-</v>
      </c>
      <c r="CD6" s="21" t="str">
        <f t="shared" si="9"/>
        <v>-</v>
      </c>
      <c r="CE6" s="21">
        <f t="shared" si="9"/>
        <v>362.07</v>
      </c>
      <c r="CF6" s="21">
        <f t="shared" si="9"/>
        <v>407.26</v>
      </c>
      <c r="CG6" s="21" t="str">
        <f t="shared" si="9"/>
        <v>-</v>
      </c>
      <c r="CH6" s="21" t="str">
        <f t="shared" si="9"/>
        <v>-</v>
      </c>
      <c r="CI6" s="21" t="str">
        <f t="shared" si="9"/>
        <v>-</v>
      </c>
      <c r="CJ6" s="21">
        <f t="shared" si="9"/>
        <v>250.43</v>
      </c>
      <c r="CK6" s="21">
        <f t="shared" si="9"/>
        <v>267.33999999999997</v>
      </c>
      <c r="CL6" s="20" t="str">
        <f>IF(CL7="","",IF(CL7="-","【-】","【"&amp;SUBSTITUTE(TEXT(CL7,"#,##0.00"),"-","△")&amp;"】"))</f>
        <v>【286.33】</v>
      </c>
      <c r="CM6" s="21" t="str">
        <f>IF(CM7="",NA(),CM7)</f>
        <v>-</v>
      </c>
      <c r="CN6" s="21" t="str">
        <f t="shared" ref="CN6:CV6" si="10">IF(CN7="",NA(),CN7)</f>
        <v>-</v>
      </c>
      <c r="CO6" s="21" t="str">
        <f t="shared" si="10"/>
        <v>-</v>
      </c>
      <c r="CP6" s="21">
        <f t="shared" si="10"/>
        <v>52.15</v>
      </c>
      <c r="CQ6" s="21">
        <f t="shared" si="10"/>
        <v>54.67</v>
      </c>
      <c r="CR6" s="21" t="str">
        <f t="shared" si="10"/>
        <v>-</v>
      </c>
      <c r="CS6" s="21" t="str">
        <f t="shared" si="10"/>
        <v>-</v>
      </c>
      <c r="CT6" s="21" t="str">
        <f t="shared" si="10"/>
        <v>-</v>
      </c>
      <c r="CU6" s="21">
        <f t="shared" si="10"/>
        <v>52.63</v>
      </c>
      <c r="CV6" s="21">
        <f t="shared" si="10"/>
        <v>52.34</v>
      </c>
      <c r="CW6" s="20" t="str">
        <f>IF(CW7="","",IF(CW7="-","【-】","【"&amp;SUBSTITUTE(TEXT(CW7,"#,##0.00"),"-","△")&amp;"】"))</f>
        <v>【49.92】</v>
      </c>
      <c r="CX6" s="21" t="str">
        <f>IF(CX7="",NA(),CX7)</f>
        <v>-</v>
      </c>
      <c r="CY6" s="21" t="str">
        <f t="shared" ref="CY6:DG6" si="11">IF(CY7="",NA(),CY7)</f>
        <v>-</v>
      </c>
      <c r="CZ6" s="21" t="str">
        <f t="shared" si="11"/>
        <v>-</v>
      </c>
      <c r="DA6" s="21">
        <f t="shared" si="11"/>
        <v>99.08</v>
      </c>
      <c r="DB6" s="21">
        <f t="shared" si="11"/>
        <v>99.18</v>
      </c>
      <c r="DC6" s="21" t="str">
        <f t="shared" si="11"/>
        <v>-</v>
      </c>
      <c r="DD6" s="21" t="str">
        <f t="shared" si="11"/>
        <v>-</v>
      </c>
      <c r="DE6" s="21" t="str">
        <f t="shared" si="11"/>
        <v>-</v>
      </c>
      <c r="DF6" s="21">
        <f t="shared" si="11"/>
        <v>90.32</v>
      </c>
      <c r="DG6" s="21">
        <f t="shared" si="11"/>
        <v>90.05</v>
      </c>
      <c r="DH6" s="20" t="str">
        <f>IF(DH7="","",IF(DH7="-","【-】","【"&amp;SUBSTITUTE(TEXT(DH7,"#,##0.00"),"-","△")&amp;"】"))</f>
        <v>【87.80】</v>
      </c>
      <c r="DI6" s="21" t="str">
        <f>IF(DI7="",NA(),DI7)</f>
        <v>-</v>
      </c>
      <c r="DJ6" s="21" t="str">
        <f t="shared" ref="DJ6:DR6" si="12">IF(DJ7="",NA(),DJ7)</f>
        <v>-</v>
      </c>
      <c r="DK6" s="21" t="str">
        <f t="shared" si="12"/>
        <v>-</v>
      </c>
      <c r="DL6" s="21">
        <f t="shared" si="12"/>
        <v>5.73</v>
      </c>
      <c r="DM6" s="21">
        <f t="shared" si="12"/>
        <v>11.29</v>
      </c>
      <c r="DN6" s="21" t="str">
        <f t="shared" si="12"/>
        <v>-</v>
      </c>
      <c r="DO6" s="21" t="str">
        <f t="shared" si="12"/>
        <v>-</v>
      </c>
      <c r="DP6" s="21" t="str">
        <f t="shared" si="12"/>
        <v>-</v>
      </c>
      <c r="DQ6" s="21">
        <f t="shared" si="12"/>
        <v>30.5</v>
      </c>
      <c r="DR6" s="21">
        <f t="shared" si="12"/>
        <v>30.49</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0.05</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0.02</v>
      </c>
      <c r="EN6" s="21">
        <f t="shared" si="14"/>
        <v>0.02</v>
      </c>
      <c r="EO6" s="20" t="str">
        <f>IF(EO7="","",IF(EO7="-","【-】","【"&amp;SUBSTITUTE(TEXT(EO7,"#,##0.00"),"-","△")&amp;"】"))</f>
        <v>【0.02】</v>
      </c>
    </row>
    <row r="7" spans="1:148" s="22" customFormat="1" x14ac:dyDescent="0.2">
      <c r="A7" s="14"/>
      <c r="B7" s="23">
        <v>2024</v>
      </c>
      <c r="C7" s="23">
        <v>234273</v>
      </c>
      <c r="D7" s="23">
        <v>46</v>
      </c>
      <c r="E7" s="23">
        <v>17</v>
      </c>
      <c r="F7" s="23">
        <v>5</v>
      </c>
      <c r="G7" s="23">
        <v>0</v>
      </c>
      <c r="H7" s="23" t="s">
        <v>95</v>
      </c>
      <c r="I7" s="23" t="s">
        <v>96</v>
      </c>
      <c r="J7" s="23" t="s">
        <v>97</v>
      </c>
      <c r="K7" s="23" t="s">
        <v>98</v>
      </c>
      <c r="L7" s="23" t="s">
        <v>99</v>
      </c>
      <c r="M7" s="23" t="s">
        <v>100</v>
      </c>
      <c r="N7" s="24" t="s">
        <v>101</v>
      </c>
      <c r="O7" s="24">
        <v>96.8</v>
      </c>
      <c r="P7" s="24">
        <v>83.56</v>
      </c>
      <c r="Q7" s="24">
        <v>90</v>
      </c>
      <c r="R7" s="24">
        <v>1936</v>
      </c>
      <c r="S7" s="24">
        <v>4713</v>
      </c>
      <c r="T7" s="24">
        <v>22.43</v>
      </c>
      <c r="U7" s="24">
        <v>210.12</v>
      </c>
      <c r="V7" s="24">
        <v>3919</v>
      </c>
      <c r="W7" s="24">
        <v>2.27</v>
      </c>
      <c r="X7" s="24">
        <v>1726.43</v>
      </c>
      <c r="Y7" s="24" t="s">
        <v>101</v>
      </c>
      <c r="Z7" s="24" t="s">
        <v>101</v>
      </c>
      <c r="AA7" s="24" t="s">
        <v>101</v>
      </c>
      <c r="AB7" s="24">
        <v>100.46</v>
      </c>
      <c r="AC7" s="24">
        <v>100</v>
      </c>
      <c r="AD7" s="24" t="s">
        <v>101</v>
      </c>
      <c r="AE7" s="24" t="s">
        <v>101</v>
      </c>
      <c r="AF7" s="24" t="s">
        <v>101</v>
      </c>
      <c r="AG7" s="24">
        <v>103.07</v>
      </c>
      <c r="AH7" s="24">
        <v>103.04</v>
      </c>
      <c r="AI7" s="24">
        <v>104.3</v>
      </c>
      <c r="AJ7" s="24" t="s">
        <v>101</v>
      </c>
      <c r="AK7" s="24" t="s">
        <v>101</v>
      </c>
      <c r="AL7" s="24" t="s">
        <v>101</v>
      </c>
      <c r="AM7" s="24">
        <v>0.09</v>
      </c>
      <c r="AN7" s="24">
        <v>7.0000000000000007E-2</v>
      </c>
      <c r="AO7" s="24" t="s">
        <v>101</v>
      </c>
      <c r="AP7" s="24" t="s">
        <v>101</v>
      </c>
      <c r="AQ7" s="24" t="s">
        <v>101</v>
      </c>
      <c r="AR7" s="24">
        <v>120.64</v>
      </c>
      <c r="AS7" s="24">
        <v>100.31</v>
      </c>
      <c r="AT7" s="24">
        <v>102.74</v>
      </c>
      <c r="AU7" s="24" t="s">
        <v>101</v>
      </c>
      <c r="AV7" s="24" t="s">
        <v>101</v>
      </c>
      <c r="AW7" s="24" t="s">
        <v>101</v>
      </c>
      <c r="AX7" s="24">
        <v>97.63</v>
      </c>
      <c r="AY7" s="24">
        <v>105.91</v>
      </c>
      <c r="AZ7" s="24" t="s">
        <v>101</v>
      </c>
      <c r="BA7" s="24" t="s">
        <v>101</v>
      </c>
      <c r="BB7" s="24" t="s">
        <v>101</v>
      </c>
      <c r="BC7" s="24">
        <v>39.82</v>
      </c>
      <c r="BD7" s="24">
        <v>41.03</v>
      </c>
      <c r="BE7" s="24">
        <v>47.19</v>
      </c>
      <c r="BF7" s="24" t="s">
        <v>101</v>
      </c>
      <c r="BG7" s="24" t="s">
        <v>101</v>
      </c>
      <c r="BH7" s="24" t="s">
        <v>101</v>
      </c>
      <c r="BI7" s="24">
        <v>0</v>
      </c>
      <c r="BJ7" s="24">
        <v>0</v>
      </c>
      <c r="BK7" s="24" t="s">
        <v>101</v>
      </c>
      <c r="BL7" s="24" t="s">
        <v>101</v>
      </c>
      <c r="BM7" s="24" t="s">
        <v>101</v>
      </c>
      <c r="BN7" s="24">
        <v>743.31</v>
      </c>
      <c r="BO7" s="24">
        <v>796.8</v>
      </c>
      <c r="BP7" s="24">
        <v>798.1</v>
      </c>
      <c r="BQ7" s="24" t="s">
        <v>101</v>
      </c>
      <c r="BR7" s="24" t="s">
        <v>101</v>
      </c>
      <c r="BS7" s="24" t="s">
        <v>101</v>
      </c>
      <c r="BT7" s="24">
        <v>20.93</v>
      </c>
      <c r="BU7" s="24">
        <v>17.84</v>
      </c>
      <c r="BV7" s="24" t="s">
        <v>101</v>
      </c>
      <c r="BW7" s="24" t="s">
        <v>101</v>
      </c>
      <c r="BX7" s="24" t="s">
        <v>101</v>
      </c>
      <c r="BY7" s="24">
        <v>61.15</v>
      </c>
      <c r="BZ7" s="24">
        <v>58.41</v>
      </c>
      <c r="CA7" s="24">
        <v>54.51</v>
      </c>
      <c r="CB7" s="24" t="s">
        <v>101</v>
      </c>
      <c r="CC7" s="24" t="s">
        <v>101</v>
      </c>
      <c r="CD7" s="24" t="s">
        <v>101</v>
      </c>
      <c r="CE7" s="24">
        <v>362.07</v>
      </c>
      <c r="CF7" s="24">
        <v>407.26</v>
      </c>
      <c r="CG7" s="24" t="s">
        <v>101</v>
      </c>
      <c r="CH7" s="24" t="s">
        <v>101</v>
      </c>
      <c r="CI7" s="24" t="s">
        <v>101</v>
      </c>
      <c r="CJ7" s="24">
        <v>250.43</v>
      </c>
      <c r="CK7" s="24">
        <v>267.33999999999997</v>
      </c>
      <c r="CL7" s="24">
        <v>286.33</v>
      </c>
      <c r="CM7" s="24" t="s">
        <v>101</v>
      </c>
      <c r="CN7" s="24" t="s">
        <v>101</v>
      </c>
      <c r="CO7" s="24" t="s">
        <v>101</v>
      </c>
      <c r="CP7" s="24">
        <v>52.15</v>
      </c>
      <c r="CQ7" s="24">
        <v>54.67</v>
      </c>
      <c r="CR7" s="24" t="s">
        <v>101</v>
      </c>
      <c r="CS7" s="24" t="s">
        <v>101</v>
      </c>
      <c r="CT7" s="24" t="s">
        <v>101</v>
      </c>
      <c r="CU7" s="24">
        <v>52.63</v>
      </c>
      <c r="CV7" s="24">
        <v>52.34</v>
      </c>
      <c r="CW7" s="24">
        <v>49.92</v>
      </c>
      <c r="CX7" s="24" t="s">
        <v>101</v>
      </c>
      <c r="CY7" s="24" t="s">
        <v>101</v>
      </c>
      <c r="CZ7" s="24" t="s">
        <v>101</v>
      </c>
      <c r="DA7" s="24">
        <v>99.08</v>
      </c>
      <c r="DB7" s="24">
        <v>99.18</v>
      </c>
      <c r="DC7" s="24" t="s">
        <v>101</v>
      </c>
      <c r="DD7" s="24" t="s">
        <v>101</v>
      </c>
      <c r="DE7" s="24" t="s">
        <v>101</v>
      </c>
      <c r="DF7" s="24">
        <v>90.32</v>
      </c>
      <c r="DG7" s="24">
        <v>90.05</v>
      </c>
      <c r="DH7" s="24">
        <v>87.8</v>
      </c>
      <c r="DI7" s="24" t="s">
        <v>101</v>
      </c>
      <c r="DJ7" s="24" t="s">
        <v>101</v>
      </c>
      <c r="DK7" s="24" t="s">
        <v>101</v>
      </c>
      <c r="DL7" s="24">
        <v>5.73</v>
      </c>
      <c r="DM7" s="24">
        <v>11.29</v>
      </c>
      <c r="DN7" s="24" t="s">
        <v>101</v>
      </c>
      <c r="DO7" s="24" t="s">
        <v>101</v>
      </c>
      <c r="DP7" s="24" t="s">
        <v>101</v>
      </c>
      <c r="DQ7" s="24">
        <v>30.5</v>
      </c>
      <c r="DR7" s="24">
        <v>30.49</v>
      </c>
      <c r="DS7" s="24">
        <v>28.46</v>
      </c>
      <c r="DT7" s="24" t="s">
        <v>101</v>
      </c>
      <c r="DU7" s="24" t="s">
        <v>101</v>
      </c>
      <c r="DV7" s="24" t="s">
        <v>101</v>
      </c>
      <c r="DW7" s="24">
        <v>0</v>
      </c>
      <c r="DX7" s="24">
        <v>0</v>
      </c>
      <c r="DY7" s="24" t="s">
        <v>101</v>
      </c>
      <c r="DZ7" s="24" t="s">
        <v>101</v>
      </c>
      <c r="EA7" s="24" t="s">
        <v>101</v>
      </c>
      <c r="EB7" s="24">
        <v>0</v>
      </c>
      <c r="EC7" s="24">
        <v>0.05</v>
      </c>
      <c r="ED7" s="24">
        <v>0.03</v>
      </c>
      <c r="EE7" s="24" t="s">
        <v>101</v>
      </c>
      <c r="EF7" s="24" t="s">
        <v>101</v>
      </c>
      <c r="EG7" s="24" t="s">
        <v>101</v>
      </c>
      <c r="EH7" s="24">
        <v>0</v>
      </c>
      <c r="EI7" s="24">
        <v>0</v>
      </c>
      <c r="EJ7" s="24" t="s">
        <v>101</v>
      </c>
      <c r="EK7" s="24" t="s">
        <v>101</v>
      </c>
      <c r="EL7" s="24" t="s">
        <v>101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2026-02-17T05:48:21Z</cp:lastPrinted>
  <dcterms:created xsi:type="dcterms:W3CDTF">2025-12-23T06:21:03Z</dcterms:created>
  <dcterms:modified xsi:type="dcterms:W3CDTF">2026-02-17T05:51:57Z</dcterms:modified>
  <cp:category/>
</cp:coreProperties>
</file>