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48　南知多町〇\下水（漁集）○\"/>
    </mc:Choice>
  </mc:AlternateContent>
  <xr:revisionPtr revIDLastSave="0" documentId="13_ncr:1_{A37F710D-6EDD-415E-9FCA-69B231008FC7}" xr6:coauthVersionLast="47" xr6:coauthVersionMax="47" xr10:uidLastSave="{00000000-0000-0000-0000-000000000000}"/>
  <workbookProtection workbookAlgorithmName="SHA-512" workbookHashValue="YQvLScgMezo9JzWIGikolmQHpE4+SW/mW9VGmLBCv1SXYaATTb2itlXIBLqs/XBTcNnOb7lKpN2G0mkPF7+eMA==" workbookSaltValue="n0ZI5+PRPtZfmJjPVg1kl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W10" i="4" s="1"/>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H85" i="4"/>
  <c r="G85" i="4"/>
  <c r="E85" i="4"/>
  <c r="BB10" i="4"/>
  <c r="BB8" i="4"/>
  <c r="AD8" i="4"/>
  <c r="W8" i="4"/>
  <c r="B8" i="4"/>
  <c r="B6"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<sst xmlns="http://schemas.openxmlformats.org/spreadsheetml/2006/main" count="297" uniqueCount="116">
  <si>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</si>
  <si>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</si>
  <si>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</si>
  <si>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</si>
  <si>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</si>
  <si>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</si>
  <si>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</si>
  <si>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</si>
  <si>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</si>
  <si>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</si>
  <si>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</si>
  <si>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</si>
  <si>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</si>
  <si>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</si>
  <si>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</si>
  <si>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</si>
  <si>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</si>
  <si>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</si>
  <si>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</si>
  <si>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</si>
  <si>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</si>
  <si>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</si>
  <si>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</si>
  <si>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</si>
  <si>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</si>
  <si>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</si>
  <si>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</si>
  <si>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</si>
  <si>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</si>
  <si>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</si>
  <si>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</si>
  <si>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</si>
  <si>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</si>
  <si>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</si>
  <si>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</si>
  <si>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</si>
  <si>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</si>
  <si>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</si>
  <si>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</si>
  <si>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</si>
  <si>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</si>
  <si>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</si>
  <si>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</si>
  <si>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</si>
  <si>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</si>
  <si>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</si>
  <si>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</si>
  <si>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</si>
  <si>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</si>
  <si>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</si>
  <si>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</si>
  <si>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</si>
  <si>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</si>
  <si>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</si>
  <si>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</si>
  <si>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</si>
  <si>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</si>
  <si>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</si>
  <si>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</si>
  <si>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</si>
  <si>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</si>
  <si>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</si>
  <si>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</si>
  <si>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</si>
  <si>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</si>
  <si>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</si>
  <si>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</si>
  <si>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</si>
  <si>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</si>
  <si>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</si>
  <si>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</si>
  <si>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</si>
  <si>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</si>
  <si>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</si>
  <si>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</si>
  <si>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</si>
  <si>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</si>
  <si>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</si>
  <si>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</si>
  <si>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</si>
  <si>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</si>
  <si>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</si>
  <si>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</si>
  <si>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</si>
  <si>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</si>
  <si>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</si>
  <si>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</si>
  <si>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</si>
  <si>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</si>
  <si>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</si>
  <si>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</si>
  <si>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</si>
  <si>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</si>
  <si>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</si>
  <si>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</si>
  <si>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</si>
  <si>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南知多町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</si>
  <si>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</si>
  <si>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</si>
  <si>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</si>
  <si>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</si>
  <si>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</si>
  <si>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</si>
  <si>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</si>
  <si>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</si>
  <si>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</si>
  <si>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</si>
  <si>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</si>
  <si>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</si>
  <si>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</si>
  <si>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</si>
  <si>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</si>
  <si>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</si>
  <si>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令和5年度より地方公営企業法を適用し2回目の決算分析となります。経年の状況は令和5・6年度の2か年分となります。本年度は前年度との比較、各指標による状況の把握・類似団体平均との比較により、事業の経営状況を分析します。
①経常収支比率は95.75％で健全経営の水準とされる100％を下回りました。
②累積欠損金比率は前年度に営業損益が発生しなかったため0％でした。単年度収益的収支は赤字であり、一般会計からの補助金等により補っている状況です。
③</t>
    </r>
    <r>
      <rPr>
        <sz val="11"/>
        <rFont val="ＭＳ ゴシック"/>
        <family val="3"/>
        <charset val="128"/>
      </rPr>
      <t xml:space="preserve">流動比率は88.59％で短期的債務に対する支払能力が不足している状況です。
④企業債残高対事業規模比率は0％となっています。これは、企業債残高に対する一般会計負担額が100％になっているためです。
</t>
    </r>
    <r>
      <rPr>
        <sz val="11"/>
        <color theme="1"/>
        <rFont val="ＭＳ ゴシック"/>
        <family val="3"/>
        <charset val="128"/>
      </rPr>
      <t xml:space="preserve">⑤経費回収率は52.43％であり、一般会計からの補助金等により補っている状況です。
</t>
    </r>
    <r>
      <rPr>
        <sz val="11"/>
        <rFont val="ＭＳ ゴシック"/>
        <family val="3"/>
        <charset val="128"/>
      </rPr>
      <t xml:space="preserve">⑥汚水処理原価は、類似団体よりも低い258.83円であるが、電気料金や修繕費の増加により前年度より増加しています。
</t>
    </r>
    <r>
      <rPr>
        <sz val="11"/>
        <color theme="1"/>
        <rFont val="ＭＳ ゴシック"/>
        <family val="3"/>
        <charset val="128"/>
      </rPr>
      <t>⑦施設利用率は年間総排水量の低下により前年度より低下しているが類似団体と比較し、高い状態になっており、適切な施設規模になっています。
⑧水洗化率は類似団体平均値を上回っていますが、100％未満であるため、接続推進等の取り組みを実施し、100％を目指します。</t>
    </r>
    <rPh sb="19" eb="21">
      <t>カイメ</t>
    </rPh>
    <rPh sb="38" eb="40">
      <t>レイワ</t>
    </rPh>
    <rPh sb="43" eb="45">
      <t>ネンド</t>
    </rPh>
    <rPh sb="48" eb="50">
      <t>ネンブン</t>
    </rPh>
    <rPh sb="60" eb="63">
      <t>ゼンネンド</t>
    </rPh>
    <rPh sb="65" eb="67">
      <t>ヒカク</t>
    </rPh>
    <rPh sb="124" eb="128">
      <t>ケンゼンケイエイ</t>
    </rPh>
    <rPh sb="129" eb="131">
      <t>スイジュン</t>
    </rPh>
    <rPh sb="140" eb="141">
      <t>シタ</t>
    </rPh>
    <rPh sb="157" eb="160">
      <t>ゼンネンド</t>
    </rPh>
    <rPh sb="184" eb="187">
      <t>シュウエキテキ</t>
    </rPh>
    <rPh sb="190" eb="192">
      <t>アカジ</t>
    </rPh>
    <rPh sb="203" eb="206">
      <t>ホジョキン</t>
    </rPh>
    <rPh sb="210" eb="211">
      <t>オギナ</t>
    </rPh>
    <rPh sb="215" eb="217">
      <t>ジョウキョウ</t>
    </rPh>
    <rPh sb="248" eb="250">
      <t>フソク</t>
    </rPh>
    <rPh sb="254" eb="256">
      <t>ジョウキョウ</t>
    </rPh>
    <rPh sb="294" eb="295">
      <t>タイ</t>
    </rPh>
    <rPh sb="297" eb="304">
      <t>イッパンカイケイフタンガク</t>
    </rPh>
    <rPh sb="379" eb="380">
      <t>ヒク</t>
    </rPh>
    <rPh sb="387" eb="388">
      <t>エン</t>
    </rPh>
    <rPh sb="407" eb="410">
      <t>ゼンネンド</t>
    </rPh>
    <rPh sb="412" eb="414">
      <t>ゾウカ</t>
    </rPh>
    <rPh sb="422" eb="427">
      <t>シセツリヨウリツ</t>
    </rPh>
    <rPh sb="428" eb="430">
      <t>ネンカン</t>
    </rPh>
    <rPh sb="430" eb="431">
      <t>ソウ</t>
    </rPh>
    <rPh sb="431" eb="434">
      <t>ハイスイリョウ</t>
    </rPh>
    <rPh sb="435" eb="437">
      <t>テイカ</t>
    </rPh>
    <rPh sb="440" eb="443">
      <t>ゼンネンド</t>
    </rPh>
    <rPh sb="445" eb="447">
      <t>テイカ</t>
    </rPh>
    <rPh sb="452" eb="456">
      <t>ルイジダンタイ</t>
    </rPh>
    <rPh sb="457" eb="459">
      <t>ヒカク</t>
    </rPh>
    <rPh sb="461" eb="462">
      <t>タカ</t>
    </rPh>
    <rPh sb="463" eb="465">
      <t>ジョウタイ</t>
    </rPh>
    <rPh sb="502" eb="504">
      <t>ウワマワ</t>
    </rPh>
    <rPh sb="515" eb="517">
      <t>ミマン</t>
    </rPh>
    <rPh sb="543" eb="545">
      <t>メザ</t>
    </rPh>
    <phoneticPr fontId="4"/>
  </si>
  <si>
    <t>①有形固定資産減価償却率は、類似団体を大きく下回り、老朽化の度合いが低いことを示していますが前年度より増加しており、今後は経年状況への注視が必要です。
②③管渠老朽化率及び管渠改善率は、供用開始が平成15年であり、法定耐用年数を超えた管渠がないため、0％になっています。今後は、管渠の更新・維持管理計画を策定し、効率的な更新・維持管理を行っていく必要があります。</t>
    <rPh sb="46" eb="49">
      <t>ゼンネンド</t>
    </rPh>
    <rPh sb="51" eb="53">
      <t>ゾウカ</t>
    </rPh>
    <rPh sb="84" eb="85">
      <t>オヨ</t>
    </rPh>
    <rPh sb="93" eb="97">
      <t>キョウヨウカイシ</t>
    </rPh>
    <rPh sb="98" eb="100">
      <t>ヘイセイ</t>
    </rPh>
    <rPh sb="102" eb="103">
      <t>ネン</t>
    </rPh>
    <rPh sb="107" eb="113">
      <t>ホウテイタイヨウネンスウ</t>
    </rPh>
    <rPh sb="114" eb="115">
      <t>コ</t>
    </rPh>
    <rPh sb="117" eb="119">
      <t>カンキョ</t>
    </rPh>
    <rPh sb="135" eb="137">
      <t>コンゴ</t>
    </rPh>
    <rPh sb="139" eb="141">
      <t>カンキョ</t>
    </rPh>
    <rPh sb="152" eb="154">
      <t>サクテイ</t>
    </rPh>
    <rPh sb="156" eb="159">
      <t>コウリツテキ</t>
    </rPh>
    <rPh sb="160" eb="162">
      <t>コウシン</t>
    </rPh>
    <rPh sb="163" eb="167">
      <t>イジカンリ</t>
    </rPh>
    <rPh sb="168" eb="169">
      <t>オコナ</t>
    </rPh>
    <rPh sb="173" eb="175">
      <t>ヒツヨウ</t>
    </rPh>
    <phoneticPr fontId="4"/>
  </si>
  <si>
    <t>令和6年度は収益的支出が増加したため、単年度赤字となっています。
現在の漁業集落排水事業については、施設等の整備も完了しており、接続される予定戸数も少ないため、今後の使用料収入の大幅な増加は見込めない状況です。このような状況のため、今後の経営状況は悪化することが予想されます。経営状況の改善のため、適正な料金収入の確保及び経費削減を図り、国及び県補助金の活用により適切な保全工事を実施し経営状況の改善に努めていきます。</t>
    <rPh sb="0" eb="2">
      <t>レイワ</t>
    </rPh>
    <rPh sb="3" eb="5">
      <t>ネンド</t>
    </rPh>
    <rPh sb="6" eb="9">
      <t>シュウエキテキ</t>
    </rPh>
    <rPh sb="9" eb="11">
      <t>シシュツ</t>
    </rPh>
    <rPh sb="12" eb="14">
      <t>ゾウカ</t>
    </rPh>
    <rPh sb="19" eb="22">
      <t>タンネンド</t>
    </rPh>
    <rPh sb="22" eb="24">
      <t>アカジ</t>
    </rPh>
    <rPh sb="33" eb="35">
      <t>ゲンザイ</t>
    </rPh>
    <rPh sb="36" eb="44">
      <t>ギョギョウシュウラクハイスイジギョウ</t>
    </rPh>
    <rPh sb="50" eb="53">
      <t>シセツトウ</t>
    </rPh>
    <rPh sb="54" eb="56">
      <t>セイビ</t>
    </rPh>
    <rPh sb="57" eb="59">
      <t>カンリョウ</t>
    </rPh>
    <rPh sb="69" eb="71">
      <t>ヨテイ</t>
    </rPh>
    <rPh sb="71" eb="73">
      <t>コスウ</t>
    </rPh>
    <rPh sb="74" eb="75">
      <t>スク</t>
    </rPh>
    <rPh sb="80" eb="82">
      <t>コンゴ</t>
    </rPh>
    <rPh sb="83" eb="88">
      <t>シヨウリョウシュウニュウ</t>
    </rPh>
    <rPh sb="89" eb="91">
      <t>オオハバ</t>
    </rPh>
    <rPh sb="92" eb="94">
      <t>ゾウカ</t>
    </rPh>
    <rPh sb="95" eb="97">
      <t>ミコ</t>
    </rPh>
    <rPh sb="100" eb="102">
      <t>ジョウキョウ</t>
    </rPh>
    <rPh sb="110" eb="112">
      <t>ジョウキョウ</t>
    </rPh>
    <rPh sb="116" eb="118">
      <t>コンゴ</t>
    </rPh>
    <rPh sb="119" eb="123">
      <t>ケイエイジョウキョウ</t>
    </rPh>
    <rPh sb="124" eb="126">
      <t>アッカ</t>
    </rPh>
    <rPh sb="131" eb="133">
      <t>ヨソウ</t>
    </rPh>
    <rPh sb="138" eb="142">
      <t>ケイエイジョウキョウ</t>
    </rPh>
    <rPh sb="143" eb="145">
      <t>カイゼン</t>
    </rPh>
    <rPh sb="149" eb="151">
      <t>テキセイ</t>
    </rPh>
    <rPh sb="152" eb="156">
      <t>リョウキンシュウニュウ</t>
    </rPh>
    <rPh sb="157" eb="159">
      <t>カクホ</t>
    </rPh>
    <rPh sb="159" eb="160">
      <t>オヨ</t>
    </rPh>
    <rPh sb="161" eb="165">
      <t>ケイヒサクゲン</t>
    </rPh>
    <rPh sb="166" eb="167">
      <t>ハカ</t>
    </rPh>
    <rPh sb="177" eb="179">
      <t>カツヨウ</t>
    </rPh>
    <rPh sb="182" eb="184">
      <t>テキセツ</t>
    </rPh>
    <rPh sb="185" eb="189">
      <t>ホゼンコウジ</t>
    </rPh>
    <rPh sb="190" eb="192">
      <t>ジッシ</t>
    </rPh>
    <rPh sb="193" eb="197">
      <t>ケイエイジョウキョウ</t>
    </rPh>
    <rPh sb="198" eb="200">
      <t>カイゼン</t>
    </rPh>
    <rPh sb="201" eb="20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</si>
</sst>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CD2-47B8-9C40-4D44C26837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1CD2-47B8-9C40-4D44C26837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44.89</c:v>
                </c:pt>
                <c:pt idx="4">
                  <c:v>35.19</c:v>
                </c:pt>
              </c:numCache>
            </c:numRef>
          </c:val>
          <c:extLst>
            <c:ext xmlns:c16="http://schemas.microsoft.com/office/drawing/2014/chart" uri="{C3380CC4-5D6E-409C-BE32-E72D297353CC}">
              <c16:uniqueId val="{00000000-2CF5-40F6-884E-F84A1E6D4A2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26.12</c:v>
                </c:pt>
                <c:pt idx="4">
                  <c:v>27.81</c:v>
                </c:pt>
              </c:numCache>
            </c:numRef>
          </c:val>
          <c:smooth val="0"/>
          <c:extLst>
            <c:ext xmlns:c16="http://schemas.microsoft.com/office/drawing/2014/chart" uri="{C3380CC4-5D6E-409C-BE32-E72D297353CC}">
              <c16:uniqueId val="{00000001-2CF5-40F6-884E-F84A1E6D4A2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97.49</c:v>
                </c:pt>
                <c:pt idx="4">
                  <c:v>98.16</c:v>
                </c:pt>
              </c:numCache>
            </c:numRef>
          </c:val>
          <c:extLst>
            <c:ext xmlns:c16="http://schemas.microsoft.com/office/drawing/2014/chart" uri="{C3380CC4-5D6E-409C-BE32-E72D297353CC}">
              <c16:uniqueId val="{00000000-817B-4110-BEDE-72A02421AF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78.55</c:v>
                </c:pt>
                <c:pt idx="4">
                  <c:v>78.680000000000007</c:v>
                </c:pt>
              </c:numCache>
            </c:numRef>
          </c:val>
          <c:smooth val="0"/>
          <c:extLst>
            <c:ext xmlns:c16="http://schemas.microsoft.com/office/drawing/2014/chart" uri="{C3380CC4-5D6E-409C-BE32-E72D297353CC}">
              <c16:uniqueId val="{00000001-817B-4110-BEDE-72A02421AF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105.62</c:v>
                </c:pt>
                <c:pt idx="4">
                  <c:v>95.75</c:v>
                </c:pt>
              </c:numCache>
            </c:numRef>
          </c:val>
          <c:extLst>
            <c:ext xmlns:c16="http://schemas.microsoft.com/office/drawing/2014/chart" uri="{C3380CC4-5D6E-409C-BE32-E72D297353CC}">
              <c16:uniqueId val="{00000000-75D8-4295-871E-C3DE7C4F5F7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105.98</c:v>
                </c:pt>
                <c:pt idx="4">
                  <c:v>107.11</c:v>
                </c:pt>
              </c:numCache>
            </c:numRef>
          </c:val>
          <c:smooth val="0"/>
          <c:extLst>
            <c:ext xmlns:c16="http://schemas.microsoft.com/office/drawing/2014/chart" uri="{C3380CC4-5D6E-409C-BE32-E72D297353CC}">
              <c16:uniqueId val="{00000001-75D8-4295-871E-C3DE7C4F5F7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5.58</c:v>
                </c:pt>
                <c:pt idx="4">
                  <c:v>10.89</c:v>
                </c:pt>
              </c:numCache>
            </c:numRef>
          </c:val>
          <c:extLst>
            <c:ext xmlns:c16="http://schemas.microsoft.com/office/drawing/2014/chart" uri="{C3380CC4-5D6E-409C-BE32-E72D297353CC}">
              <c16:uniqueId val="{00000000-FF8E-48C4-803C-EEDAFE1435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28.31</c:v>
                </c:pt>
                <c:pt idx="4">
                  <c:v>23.92</c:v>
                </c:pt>
              </c:numCache>
            </c:numRef>
          </c:val>
          <c:smooth val="0"/>
          <c:extLst>
            <c:ext xmlns:c16="http://schemas.microsoft.com/office/drawing/2014/chart" uri="{C3380CC4-5D6E-409C-BE32-E72D297353CC}">
              <c16:uniqueId val="{00000001-FF8E-48C4-803C-EEDAFE1435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F17-44F9-B94E-4AA32E0E58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9F17-44F9-B94E-4AA32E0E58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251-46AC-9CF4-A7BE86C1C3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181.51</c:v>
                </c:pt>
                <c:pt idx="4">
                  <c:v>108.76</c:v>
                </c:pt>
              </c:numCache>
            </c:numRef>
          </c:val>
          <c:smooth val="0"/>
          <c:extLst>
            <c:ext xmlns:c16="http://schemas.microsoft.com/office/drawing/2014/chart" uri="{C3380CC4-5D6E-409C-BE32-E72D297353CC}">
              <c16:uniqueId val="{00000001-7251-46AC-9CF4-A7BE86C1C3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107.78</c:v>
                </c:pt>
                <c:pt idx="4">
                  <c:v>88.59</c:v>
                </c:pt>
              </c:numCache>
            </c:numRef>
          </c:val>
          <c:extLst>
            <c:ext xmlns:c16="http://schemas.microsoft.com/office/drawing/2014/chart" uri="{C3380CC4-5D6E-409C-BE32-E72D297353CC}">
              <c16:uniqueId val="{00000000-EF72-40FD-BCA0-561AB04E2C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69.819999999999993</c:v>
                </c:pt>
                <c:pt idx="4">
                  <c:v>72.13</c:v>
                </c:pt>
              </c:numCache>
            </c:numRef>
          </c:val>
          <c:smooth val="0"/>
          <c:extLst>
            <c:ext xmlns:c16="http://schemas.microsoft.com/office/drawing/2014/chart" uri="{C3380CC4-5D6E-409C-BE32-E72D297353CC}">
              <c16:uniqueId val="{00000001-EF72-40FD-BCA0-561AB04E2C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E65-49C1-9F64-7BFCF81CD7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1149.7</c:v>
                </c:pt>
                <c:pt idx="4">
                  <c:v>1420.25</c:v>
                </c:pt>
              </c:numCache>
            </c:numRef>
          </c:val>
          <c:smooth val="0"/>
          <c:extLst>
            <c:ext xmlns:c16="http://schemas.microsoft.com/office/drawing/2014/chart" uri="{C3380CC4-5D6E-409C-BE32-E72D297353CC}">
              <c16:uniqueId val="{00000001-3E65-49C1-9F64-7BFCF81CD7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59.82</c:v>
                </c:pt>
                <c:pt idx="4">
                  <c:v>52.43</c:v>
                </c:pt>
              </c:numCache>
            </c:numRef>
          </c:val>
          <c:extLst>
            <c:ext xmlns:c16="http://schemas.microsoft.com/office/drawing/2014/chart" uri="{C3380CC4-5D6E-409C-BE32-E72D297353CC}">
              <c16:uniqueId val="{00000000-A172-4EE9-A333-148AA9413E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35.96</c:v>
                </c:pt>
                <c:pt idx="4">
                  <c:v>32.700000000000003</c:v>
                </c:pt>
              </c:numCache>
            </c:numRef>
          </c:val>
          <c:smooth val="0"/>
          <c:extLst>
            <c:ext xmlns:c16="http://schemas.microsoft.com/office/drawing/2014/chart" uri="{C3380CC4-5D6E-409C-BE32-E72D297353CC}">
              <c16:uniqueId val="{00000001-A172-4EE9-A333-148AA9413E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224.02</c:v>
                </c:pt>
                <c:pt idx="4">
                  <c:v>258.83</c:v>
                </c:pt>
              </c:numCache>
            </c:numRef>
          </c:val>
          <c:extLst>
            <c:ext xmlns:c16="http://schemas.microsoft.com/office/drawing/2014/chart" uri="{C3380CC4-5D6E-409C-BE32-E72D297353CC}">
              <c16:uniqueId val="{00000000-8425-4639-95BD-74313D9216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481.96</c:v>
                </c:pt>
                <c:pt idx="4">
                  <c:v>536.16999999999996</c:v>
                </c:pt>
              </c:numCache>
            </c:numRef>
          </c:val>
          <c:smooth val="0"/>
          <c:extLst>
            <c:ext xmlns:c16="http://schemas.microsoft.com/office/drawing/2014/chart" uri="{C3380CC4-5D6E-409C-BE32-E72D297353CC}">
              <c16:uniqueId val="{00000001-8425-4639-95BD-74313D9216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南知多町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15506</v>
      </c>
      <c r="AM8" s="41"/>
      <c r="AN8" s="41"/>
      <c r="AO8" s="41"/>
      <c r="AP8" s="41"/>
      <c r="AQ8" s="41"/>
      <c r="AR8" s="41"/>
      <c r="AS8" s="41"/>
      <c r="AT8" s="34">
        <f>データ!T6</f>
        <v>38.229999999999997</v>
      </c>
      <c r="AU8" s="34"/>
      <c r="AV8" s="34"/>
      <c r="AW8" s="34"/>
      <c r="AX8" s="34"/>
      <c r="AY8" s="34"/>
      <c r="AZ8" s="34"/>
      <c r="BA8" s="34"/>
      <c r="BB8" s="34">
        <f>データ!U6</f>
        <v>405.6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81.56</v>
      </c>
      <c r="J10" s="34"/>
      <c r="K10" s="34"/>
      <c r="L10" s="34"/>
      <c r="M10" s="34"/>
      <c r="N10" s="34"/>
      <c r="O10" s="34"/>
      <c r="P10" s="34">
        <f>データ!P6</f>
        <v>10.53</v>
      </c>
      <c r="Q10" s="34"/>
      <c r="R10" s="34"/>
      <c r="S10" s="34"/>
      <c r="T10" s="34"/>
      <c r="U10" s="34"/>
      <c r="V10" s="34"/>
      <c r="W10" s="34">
        <f>データ!Q6</f>
        <v>100.4</v>
      </c>
      <c r="X10" s="34"/>
      <c r="Y10" s="34"/>
      <c r="Z10" s="34"/>
      <c r="AA10" s="34"/>
      <c r="AB10" s="34"/>
      <c r="AC10" s="34"/>
      <c r="AD10" s="41">
        <f>データ!R6</f>
        <v>2700</v>
      </c>
      <c r="AE10" s="41"/>
      <c r="AF10" s="41"/>
      <c r="AG10" s="41"/>
      <c r="AH10" s="41"/>
      <c r="AI10" s="41"/>
      <c r="AJ10" s="41"/>
      <c r="AK10" s="2"/>
      <c r="AL10" s="41">
        <f>データ!V6</f>
        <v>1627</v>
      </c>
      <c r="AM10" s="41"/>
      <c r="AN10" s="41"/>
      <c r="AO10" s="41"/>
      <c r="AP10" s="41"/>
      <c r="AQ10" s="41"/>
      <c r="AR10" s="41"/>
      <c r="AS10" s="41"/>
      <c r="AT10" s="34">
        <f>データ!W6</f>
        <v>0.33</v>
      </c>
      <c r="AU10" s="34"/>
      <c r="AV10" s="34"/>
      <c r="AW10" s="34"/>
      <c r="AX10" s="34"/>
      <c r="AY10" s="34"/>
      <c r="AZ10" s="34"/>
      <c r="BA10" s="34"/>
      <c r="BB10" s="34">
        <f>データ!X6</f>
        <v>4930.3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89DMfpGH8cFa+aTMbC6EQeUL5Iky7cczF2L4pH++SLsvd8Dpv6nUXrySBdbGOeL3zat12rdLipHxEFhH/DDu2Q==" saltValue="DNOR7qee7tbfIuT252I/f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234451</v>
      </c>
      <c r="D6" s="19">
        <f t="shared" si="3"/>
        <v>46</v>
      </c>
      <c r="E6" s="19">
        <f t="shared" si="3"/>
        <v>17</v>
      </c>
      <c r="F6" s="19">
        <f t="shared" si="3"/>
        <v>6</v>
      </c>
      <c r="G6" s="19">
        <f t="shared" si="3"/>
        <v>0</v>
      </c>
      <c r="H6" s="19" t="str">
        <f t="shared" si="3"/>
        <v>愛知県　南知多町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81.56</v>
      </c>
      <c r="P6" s="20">
        <f t="shared" si="3"/>
        <v>10.53</v>
      </c>
      <c r="Q6" s="20">
        <f t="shared" si="3"/>
        <v>100.4</v>
      </c>
      <c r="R6" s="20">
        <f t="shared" si="3"/>
        <v>2700</v>
      </c>
      <c r="S6" s="20">
        <f t="shared" si="3"/>
        <v>15506</v>
      </c>
      <c r="T6" s="20">
        <f t="shared" si="3"/>
        <v>38.229999999999997</v>
      </c>
      <c r="U6" s="20">
        <f t="shared" si="3"/>
        <v>405.6</v>
      </c>
      <c r="V6" s="20">
        <f t="shared" si="3"/>
        <v>1627</v>
      </c>
      <c r="W6" s="20">
        <f t="shared" si="3"/>
        <v>0.33</v>
      </c>
      <c r="X6" s="20">
        <f t="shared" si="3"/>
        <v>4930.3</v>
      </c>
      <c r="Y6" s="21" t="str">
        <f>IF(Y7="",NA(),Y7)</f>
        <v>-</v>
      </c>
      <c r="Z6" s="21" t="str">
        <f t="shared" ref="Z6:AH6" si="4">IF(Z7="",NA(),Z7)</f>
        <v>-</v>
      </c>
      <c r="AA6" s="21" t="str">
        <f t="shared" si="4"/>
        <v>-</v>
      </c>
      <c r="AB6" s="21">
        <f t="shared" si="4"/>
        <v>105.62</v>
      </c>
      <c r="AC6" s="21">
        <f t="shared" si="4"/>
        <v>95.75</v>
      </c>
      <c r="AD6" s="21" t="str">
        <f t="shared" si="4"/>
        <v>-</v>
      </c>
      <c r="AE6" s="21" t="str">
        <f t="shared" si="4"/>
        <v>-</v>
      </c>
      <c r="AF6" s="21" t="str">
        <f t="shared" si="4"/>
        <v>-</v>
      </c>
      <c r="AG6" s="21">
        <f t="shared" si="4"/>
        <v>105.98</v>
      </c>
      <c r="AH6" s="21">
        <f t="shared" si="4"/>
        <v>107.11</v>
      </c>
      <c r="AI6" s="20" t="str">
        <f>IF(AI7="","",IF(AI7="-","【-】","【"&amp;SUBSTITUTE(TEXT(AI7,"#,##0.00"),"-","△")&amp;"】"))</f>
        <v>【104.55】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181.51</v>
      </c>
      <c r="AS6" s="21">
        <f t="shared" si="5"/>
        <v>108.76</v>
      </c>
      <c r="AT6" s="20" t="str">
        <f>IF(AT7="","",IF(AT7="-","【-】","【"&amp;SUBSTITUTE(TEXT(AT7,"#,##0.00"),"-","△")&amp;"】"))</f>
        <v>【84.87】</v>
      </c>
      <c r="AU6" s="21" t="str">
        <f>IF(AU7="",NA(),AU7)</f>
        <v>-</v>
      </c>
      <c r="AV6" s="21" t="str">
        <f t="shared" ref="AV6:BD6" si="6">IF(AV7="",NA(),AV7)</f>
        <v>-</v>
      </c>
      <c r="AW6" s="21" t="str">
        <f t="shared" si="6"/>
        <v>-</v>
      </c>
      <c r="AX6" s="21">
        <f t="shared" si="6"/>
        <v>107.78</v>
      </c>
      <c r="AY6" s="21">
        <f t="shared" si="6"/>
        <v>88.59</v>
      </c>
      <c r="AZ6" s="21" t="str">
        <f t="shared" si="6"/>
        <v>-</v>
      </c>
      <c r="BA6" s="21" t="str">
        <f t="shared" si="6"/>
        <v>-</v>
      </c>
      <c r="BB6" s="21" t="str">
        <f t="shared" si="6"/>
        <v>-</v>
      </c>
      <c r="BC6" s="21">
        <f t="shared" si="6"/>
        <v>69.819999999999993</v>
      </c>
      <c r="BD6" s="21">
        <f t="shared" si="6"/>
        <v>72.13</v>
      </c>
      <c r="BE6" s="20" t="str">
        <f>IF(BE7="","",IF(BE7="-","【-】","【"&amp;SUBSTITUTE(TEXT(BE7,"#,##0.00"),"-","△")&amp;"】"))</f>
        <v>【71.46】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1149.7</v>
      </c>
      <c r="BO6" s="21">
        <f t="shared" si="7"/>
        <v>1420.25</v>
      </c>
      <c r="BP6" s="20" t="str">
        <f>IF(BP7="","",IF(BP7="-","【-】","【"&amp;SUBSTITUTE(TEXT(BP7,"#,##0.00"),"-","△")&amp;"】"))</f>
        <v>【1,223.19】</v>
      </c>
      <c r="BQ6" s="21" t="str">
        <f>IF(BQ7="",NA(),BQ7)</f>
        <v>-</v>
      </c>
      <c r="BR6" s="21" t="str">
        <f t="shared" ref="BR6:BZ6" si="8">IF(BR7="",NA(),BR7)</f>
        <v>-</v>
      </c>
      <c r="BS6" s="21" t="str">
        <f t="shared" si="8"/>
        <v>-</v>
      </c>
      <c r="BT6" s="21">
        <f t="shared" si="8"/>
        <v>59.82</v>
      </c>
      <c r="BU6" s="21">
        <f t="shared" si="8"/>
        <v>52.43</v>
      </c>
      <c r="BV6" s="21" t="str">
        <f t="shared" si="8"/>
        <v>-</v>
      </c>
      <c r="BW6" s="21" t="str">
        <f t="shared" si="8"/>
        <v>-</v>
      </c>
      <c r="BX6" s="21" t="str">
        <f t="shared" si="8"/>
        <v>-</v>
      </c>
      <c r="BY6" s="21">
        <f t="shared" si="8"/>
        <v>35.96</v>
      </c>
      <c r="BZ6" s="21">
        <f t="shared" si="8"/>
        <v>32.700000000000003</v>
      </c>
      <c r="CA6" s="20" t="str">
        <f>IF(CA7="","",IF(CA7="-","【-】","【"&amp;SUBSTITUTE(TEXT(CA7,"#,##0.00"),"-","△")&amp;"】"))</f>
        <v>【37.21】</v>
      </c>
      <c r="CB6" s="21" t="str">
        <f>IF(CB7="",NA(),CB7)</f>
        <v>-</v>
      </c>
      <c r="CC6" s="21" t="str">
        <f t="shared" ref="CC6:CK6" si="9">IF(CC7="",NA(),CC7)</f>
        <v>-</v>
      </c>
      <c r="CD6" s="21" t="str">
        <f t="shared" si="9"/>
        <v>-</v>
      </c>
      <c r="CE6" s="21">
        <f t="shared" si="9"/>
        <v>224.02</v>
      </c>
      <c r="CF6" s="21">
        <f t="shared" si="9"/>
        <v>258.83</v>
      </c>
      <c r="CG6" s="21" t="str">
        <f t="shared" si="9"/>
        <v>-</v>
      </c>
      <c r="CH6" s="21" t="str">
        <f t="shared" si="9"/>
        <v>-</v>
      </c>
      <c r="CI6" s="21" t="str">
        <f t="shared" si="9"/>
        <v>-</v>
      </c>
      <c r="CJ6" s="21">
        <f t="shared" si="9"/>
        <v>481.96</v>
      </c>
      <c r="CK6" s="21">
        <f t="shared" si="9"/>
        <v>536.16999999999996</v>
      </c>
      <c r="CL6" s="20" t="str">
        <f>IF(CL7="","",IF(CL7="-","【-】","【"&amp;SUBSTITUTE(TEXT(CL7,"#,##0.00"),"-","△")&amp;"】"))</f>
        <v>【462.49】</v>
      </c>
      <c r="CM6" s="21" t="str">
        <f>IF(CM7="",NA(),CM7)</f>
        <v>-</v>
      </c>
      <c r="CN6" s="21" t="str">
        <f t="shared" ref="CN6:CV6" si="10">IF(CN7="",NA(),CN7)</f>
        <v>-</v>
      </c>
      <c r="CO6" s="21" t="str">
        <f t="shared" si="10"/>
        <v>-</v>
      </c>
      <c r="CP6" s="21">
        <f t="shared" si="10"/>
        <v>44.89</v>
      </c>
      <c r="CQ6" s="21">
        <f t="shared" si="10"/>
        <v>35.19</v>
      </c>
      <c r="CR6" s="21" t="str">
        <f t="shared" si="10"/>
        <v>-</v>
      </c>
      <c r="CS6" s="21" t="str">
        <f t="shared" si="10"/>
        <v>-</v>
      </c>
      <c r="CT6" s="21" t="str">
        <f t="shared" si="10"/>
        <v>-</v>
      </c>
      <c r="CU6" s="21">
        <f t="shared" si="10"/>
        <v>26.12</v>
      </c>
      <c r="CV6" s="21">
        <f t="shared" si="10"/>
        <v>27.81</v>
      </c>
      <c r="CW6" s="20" t="str">
        <f>IF(CW7="","",IF(CW7="-","【-】","【"&amp;SUBSTITUTE(TEXT(CW7,"#,##0.00"),"-","△")&amp;"】"))</f>
        <v>【30.09】</v>
      </c>
      <c r="CX6" s="21" t="str">
        <f>IF(CX7="",NA(),CX7)</f>
        <v>-</v>
      </c>
      <c r="CY6" s="21" t="str">
        <f t="shared" ref="CY6:DG6" si="11">IF(CY7="",NA(),CY7)</f>
        <v>-</v>
      </c>
      <c r="CZ6" s="21" t="str">
        <f t="shared" si="11"/>
        <v>-</v>
      </c>
      <c r="DA6" s="21">
        <f t="shared" si="11"/>
        <v>97.49</v>
      </c>
      <c r="DB6" s="21">
        <f t="shared" si="11"/>
        <v>98.16</v>
      </c>
      <c r="DC6" s="21" t="str">
        <f t="shared" si="11"/>
        <v>-</v>
      </c>
      <c r="DD6" s="21" t="str">
        <f t="shared" si="11"/>
        <v>-</v>
      </c>
      <c r="DE6" s="21" t="str">
        <f t="shared" si="11"/>
        <v>-</v>
      </c>
      <c r="DF6" s="21">
        <f t="shared" si="11"/>
        <v>78.55</v>
      </c>
      <c r="DG6" s="21">
        <f t="shared" si="11"/>
        <v>78.680000000000007</v>
      </c>
      <c r="DH6" s="20" t="str">
        <f>IF(DH7="","",IF(DH7="-","【-】","【"&amp;SUBSTITUTE(TEXT(DH7,"#,##0.00"),"-","△")&amp;"】"))</f>
        <v>【80.97】</v>
      </c>
      <c r="DI6" s="21" t="str">
        <f>IF(DI7="",NA(),DI7)</f>
        <v>-</v>
      </c>
      <c r="DJ6" s="21" t="str">
        <f t="shared" ref="DJ6:DR6" si="12">IF(DJ7="",NA(),DJ7)</f>
        <v>-</v>
      </c>
      <c r="DK6" s="21" t="str">
        <f t="shared" si="12"/>
        <v>-</v>
      </c>
      <c r="DL6" s="21">
        <f t="shared" si="12"/>
        <v>5.58</v>
      </c>
      <c r="DM6" s="21">
        <f t="shared" si="12"/>
        <v>10.89</v>
      </c>
      <c r="DN6" s="21" t="str">
        <f t="shared" si="12"/>
        <v>-</v>
      </c>
      <c r="DO6" s="21" t="str">
        <f t="shared" si="12"/>
        <v>-</v>
      </c>
      <c r="DP6" s="21" t="str">
        <f t="shared" si="12"/>
        <v>-</v>
      </c>
      <c r="DQ6" s="21">
        <f t="shared" si="12"/>
        <v>28.31</v>
      </c>
      <c r="DR6" s="21">
        <f t="shared" si="12"/>
        <v>23.92</v>
      </c>
      <c r="DS6" s="20" t="str">
        <f>IF(DS7="","",IF(DS7="-","【-】","【"&amp;SUBSTITUTE(TEXT(DS7,"#,##0.00"),"-","△")&amp;"】"))</f>
        <v>【26.63】</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2">
      <c r="A7" s="14"/>
      <c r="B7" s="23">
        <v>2024</v>
      </c>
      <c r="C7" s="23">
        <v>234451</v>
      </c>
      <c r="D7" s="23">
        <v>46</v>
      </c>
      <c r="E7" s="23">
        <v>17</v>
      </c>
      <c r="F7" s="23">
        <v>6</v>
      </c>
      <c r="G7" s="23">
        <v>0</v>
      </c>
      <c r="H7" s="23" t="s">
        <v>96</v>
      </c>
      <c r="I7" s="23" t="s">
        <v>97</v>
      </c>
      <c r="J7" s="23" t="s">
        <v>98</v>
      </c>
      <c r="K7" s="23" t="s">
        <v>99</v>
      </c>
      <c r="L7" s="23" t="s">
        <v>100</v>
      </c>
      <c r="M7" s="23" t="s">
        <v>101</v>
      </c>
      <c r="N7" s="24" t="s">
        <v>102</v>
      </c>
      <c r="O7" s="24">
        <v>81.56</v>
      </c>
      <c r="P7" s="24">
        <v>10.53</v>
      </c>
      <c r="Q7" s="24">
        <v>100.4</v>
      </c>
      <c r="R7" s="24">
        <v>2700</v>
      </c>
      <c r="S7" s="24">
        <v>15506</v>
      </c>
      <c r="T7" s="24">
        <v>38.229999999999997</v>
      </c>
      <c r="U7" s="24">
        <v>405.6</v>
      </c>
      <c r="V7" s="24">
        <v>1627</v>
      </c>
      <c r="W7" s="24">
        <v>0.33</v>
      </c>
      <c r="X7" s="24">
        <v>4930.3</v>
      </c>
      <c r="Y7" s="24" t="s">
        <v>102</v>
      </c>
      <c r="Z7" s="24" t="s">
        <v>102</v>
      </c>
      <c r="AA7" s="24" t="s">
        <v>102</v>
      </c>
      <c r="AB7" s="24">
        <v>105.62</v>
      </c>
      <c r="AC7" s="24">
        <v>95.75</v>
      </c>
      <c r="AD7" s="24" t="s">
        <v>102</v>
      </c>
      <c r="AE7" s="24" t="s">
        <v>102</v>
      </c>
      <c r="AF7" s="24" t="s">
        <v>102</v>
      </c>
      <c r="AG7" s="24">
        <v>105.98</v>
      </c>
      <c r="AH7" s="24">
        <v>107.11</v>
      </c>
      <c r="AI7" s="24">
        <v>104.55</v>
      </c>
      <c r="AJ7" s="24" t="s">
        <v>102</v>
      </c>
      <c r="AK7" s="24" t="s">
        <v>102</v>
      </c>
      <c r="AL7" s="24" t="s">
        <v>102</v>
      </c>
      <c r="AM7" s="24">
        <v>0</v>
      </c>
      <c r="AN7" s="24">
        <v>0</v>
      </c>
      <c r="AO7" s="24" t="s">
        <v>102</v>
      </c>
      <c r="AP7" s="24" t="s">
        <v>102</v>
      </c>
      <c r="AQ7" s="24" t="s">
        <v>102</v>
      </c>
      <c r="AR7" s="24">
        <v>181.51</v>
      </c>
      <c r="AS7" s="24">
        <v>108.76</v>
      </c>
      <c r="AT7" s="24">
        <v>84.87</v>
      </c>
      <c r="AU7" s="24" t="s">
        <v>102</v>
      </c>
      <c r="AV7" s="24" t="s">
        <v>102</v>
      </c>
      <c r="AW7" s="24" t="s">
        <v>102</v>
      </c>
      <c r="AX7" s="24">
        <v>107.78</v>
      </c>
      <c r="AY7" s="24">
        <v>88.59</v>
      </c>
      <c r="AZ7" s="24" t="s">
        <v>102</v>
      </c>
      <c r="BA7" s="24" t="s">
        <v>102</v>
      </c>
      <c r="BB7" s="24" t="s">
        <v>102</v>
      </c>
      <c r="BC7" s="24">
        <v>69.819999999999993</v>
      </c>
      <c r="BD7" s="24">
        <v>72.13</v>
      </c>
      <c r="BE7" s="24">
        <v>71.459999999999994</v>
      </c>
      <c r="BF7" s="24" t="s">
        <v>102</v>
      </c>
      <c r="BG7" s="24" t="s">
        <v>102</v>
      </c>
      <c r="BH7" s="24" t="s">
        <v>102</v>
      </c>
      <c r="BI7" s="24">
        <v>0</v>
      </c>
      <c r="BJ7" s="24">
        <v>0</v>
      </c>
      <c r="BK7" s="24" t="s">
        <v>102</v>
      </c>
      <c r="BL7" s="24" t="s">
        <v>102</v>
      </c>
      <c r="BM7" s="24" t="s">
        <v>102</v>
      </c>
      <c r="BN7" s="24">
        <v>1149.7</v>
      </c>
      <c r="BO7" s="24">
        <v>1420.25</v>
      </c>
      <c r="BP7" s="24">
        <v>1223.19</v>
      </c>
      <c r="BQ7" s="24" t="s">
        <v>102</v>
      </c>
      <c r="BR7" s="24" t="s">
        <v>102</v>
      </c>
      <c r="BS7" s="24" t="s">
        <v>102</v>
      </c>
      <c r="BT7" s="24">
        <v>59.82</v>
      </c>
      <c r="BU7" s="24">
        <v>52.43</v>
      </c>
      <c r="BV7" s="24" t="s">
        <v>102</v>
      </c>
      <c r="BW7" s="24" t="s">
        <v>102</v>
      </c>
      <c r="BX7" s="24" t="s">
        <v>102</v>
      </c>
      <c r="BY7" s="24">
        <v>35.96</v>
      </c>
      <c r="BZ7" s="24">
        <v>32.700000000000003</v>
      </c>
      <c r="CA7" s="24">
        <v>37.21</v>
      </c>
      <c r="CB7" s="24" t="s">
        <v>102</v>
      </c>
      <c r="CC7" s="24" t="s">
        <v>102</v>
      </c>
      <c r="CD7" s="24" t="s">
        <v>102</v>
      </c>
      <c r="CE7" s="24">
        <v>224.02</v>
      </c>
      <c r="CF7" s="24">
        <v>258.83</v>
      </c>
      <c r="CG7" s="24" t="s">
        <v>102</v>
      </c>
      <c r="CH7" s="24" t="s">
        <v>102</v>
      </c>
      <c r="CI7" s="24" t="s">
        <v>102</v>
      </c>
      <c r="CJ7" s="24">
        <v>481.96</v>
      </c>
      <c r="CK7" s="24">
        <v>536.16999999999996</v>
      </c>
      <c r="CL7" s="24">
        <v>462.49</v>
      </c>
      <c r="CM7" s="24" t="s">
        <v>102</v>
      </c>
      <c r="CN7" s="24" t="s">
        <v>102</v>
      </c>
      <c r="CO7" s="24" t="s">
        <v>102</v>
      </c>
      <c r="CP7" s="24">
        <v>44.89</v>
      </c>
      <c r="CQ7" s="24">
        <v>35.19</v>
      </c>
      <c r="CR7" s="24" t="s">
        <v>102</v>
      </c>
      <c r="CS7" s="24" t="s">
        <v>102</v>
      </c>
      <c r="CT7" s="24" t="s">
        <v>102</v>
      </c>
      <c r="CU7" s="24">
        <v>26.12</v>
      </c>
      <c r="CV7" s="24">
        <v>27.81</v>
      </c>
      <c r="CW7" s="24">
        <v>30.09</v>
      </c>
      <c r="CX7" s="24" t="s">
        <v>102</v>
      </c>
      <c r="CY7" s="24" t="s">
        <v>102</v>
      </c>
      <c r="CZ7" s="24" t="s">
        <v>102</v>
      </c>
      <c r="DA7" s="24">
        <v>97.49</v>
      </c>
      <c r="DB7" s="24">
        <v>98.16</v>
      </c>
      <c r="DC7" s="24" t="s">
        <v>102</v>
      </c>
      <c r="DD7" s="24" t="s">
        <v>102</v>
      </c>
      <c r="DE7" s="24" t="s">
        <v>102</v>
      </c>
      <c r="DF7" s="24">
        <v>78.55</v>
      </c>
      <c r="DG7" s="24">
        <v>78.680000000000007</v>
      </c>
      <c r="DH7" s="24">
        <v>80.97</v>
      </c>
      <c r="DI7" s="24" t="s">
        <v>102</v>
      </c>
      <c r="DJ7" s="24" t="s">
        <v>102</v>
      </c>
      <c r="DK7" s="24" t="s">
        <v>102</v>
      </c>
      <c r="DL7" s="24">
        <v>5.58</v>
      </c>
      <c r="DM7" s="24">
        <v>10.89</v>
      </c>
      <c r="DN7" s="24" t="s">
        <v>102</v>
      </c>
      <c r="DO7" s="24" t="s">
        <v>102</v>
      </c>
      <c r="DP7" s="24" t="s">
        <v>102</v>
      </c>
      <c r="DQ7" s="24">
        <v>28.31</v>
      </c>
      <c r="DR7" s="24">
        <v>23.92</v>
      </c>
      <c r="DS7" s="24">
        <v>26.63</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2026-02-03T23:44:30Z</cp:lastPrinted>
  <dcterms:created xsi:type="dcterms:W3CDTF">2025-12-23T06:25:56Z</dcterms:created>
  <dcterms:modified xsi:type="dcterms:W3CDTF">2026-02-17T05:47:08Z</dcterms:modified>
  <cp:category/>
</cp:coreProperties>
</file>