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E8B1CB5B-EDE7-4B61-84FF-6F60EA86AE91}" xr6:coauthVersionLast="47" xr6:coauthVersionMax="47" xr10:uidLastSave="{00000000-0000-0000-0000-000000000000}"/>
  <workbookProtection workbookAlgorithmName="SHA-512" workbookHashValue="0z4fiY+mUK0egSOTDWOIUKWwJpX3u3CLgAXMlYwPV87Xrlb0QqzMZMRRNkJB32pRzLPRVVPRslM4ajj1FUVRdw==" workbookSaltValue="0cGhw/hh1n8lACMfv95iY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AT10" i="4"/>
  <c r="AL10" i="4"/>
  <c r="W10" i="4"/>
  <c r="BB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<sst xmlns="http://schemas.openxmlformats.org/spreadsheetml/2006/main" count="297" uniqueCount="116">
  <si>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</si>
  <si>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</si>
  <si>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</si>
  <si>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</si>
  <si>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</si>
  <si>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</si>
  <si>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</si>
  <si>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</si>
  <si>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</si>
  <si>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</si>
  <si>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</si>
  <si>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</si>
  <si>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</si>
  <si>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</si>
  <si>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</si>
  <si>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</si>
  <si>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</si>
  <si>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</si>
  <si>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</si>
  <si>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</si>
  <si>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</si>
  <si>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</si>
  <si>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</si>
  <si>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</si>
  <si>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</si>
  <si>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</si>
  <si>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</si>
  <si>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</si>
  <si>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</si>
  <si>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</si>
  <si>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</si>
  <si>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</si>
  <si>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</si>
  <si>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</si>
  <si>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</si>
  <si>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</si>
  <si>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</si>
  <si>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</si>
  <si>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</si>
  <si>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</si>
  <si>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</si>
  <si>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</si>
  <si>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</si>
  <si>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</si>
  <si>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</si>
  <si>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</si>
  <si>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</si>
  <si>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</si>
  <si>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</si>
  <si>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</si>
  <si>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</si>
  <si>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</si>
  <si>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</si>
  <si>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</si>
  <si>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</si>
  <si>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</si>
  <si>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</si>
  <si>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</si>
  <si>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</si>
  <si>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</si>
  <si>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</si>
  <si>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</si>
  <si>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</si>
  <si>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</si>
  <si>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</si>
  <si>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</si>
  <si>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</si>
  <si>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</si>
  <si>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</si>
  <si>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</si>
  <si>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</si>
  <si>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</si>
  <si>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</si>
  <si>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</si>
  <si>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</si>
  <si>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</si>
  <si>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</si>
  <si>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</si>
  <si>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</si>
  <si>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</si>
  <si>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</si>
  <si>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</si>
  <si>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</si>
  <si>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</si>
  <si>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</si>
  <si>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</si>
  <si>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</si>
  <si>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</si>
  <si>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</si>
  <si>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</si>
  <si>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</si>
  <si>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</si>
  <si>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</si>
  <si>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</si>
  <si>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</si>
  <si>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</si>
  <si>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設楽町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</si>
  <si>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</si>
  <si>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</si>
  <si>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</si>
  <si>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</si>
  <si>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</si>
  <si>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</si>
  <si>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</si>
  <si>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</si>
  <si>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</si>
  <si>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</si>
  <si>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</si>
  <si>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</si>
  <si>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</si>
  <si>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</si>
  <si>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</si>
  <si>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</si>
  <si>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施設最適整備構想を作成し、設備更新を計画的に実施し長寿命化を図っていきます。また、ストックマネジメントを活用し、施設の社会的需要や老朽度の判定、改修時の費用対効果等を総合的に勘案したうえで設備更新を検討していきます。令和元年度より、処理場内の機器等を随時更新し、処理能力の維持に努めています。</t>
    <phoneticPr fontId="4"/>
  </si>
  <si>
    <t xml:space="preserve">一般会計からの繰入れに依存している現状を踏まえ、経営戦略（令和６年度策定済み）をもとに計画的かつ合理的な経営を行うことを目指し、収支の改善等を通じた経営基盤の強化に努めます。
また、最適整備構想に基づく取り組みとして、津具地区処理場内の設備更新を令和元年度からスタートしており改修が完了しました。令和４年度より名倉地区処理場内の設備更新を始めており、引き続き将来にわたる事業の安定経営の実現を目指します。
【令和５年度法適用化（財務適用）実施】
</t>
    <rPh sb="29" eb="31">
      <t>レイワ</t>
    </rPh>
    <rPh sb="138" eb="140">
      <t>カイシュウ</t>
    </rPh>
    <rPh sb="141" eb="143">
      <t>カンリョウ</t>
    </rPh>
    <rPh sb="148" eb="150">
      <t>レイワ</t>
    </rPh>
    <rPh sb="151" eb="153">
      <t>ネンド</t>
    </rPh>
    <rPh sb="155" eb="159">
      <t>ナグラチク</t>
    </rPh>
    <rPh sb="159" eb="163">
      <t>ショリジョウナイ</t>
    </rPh>
    <rPh sb="164" eb="168">
      <t>セツビコウシン</t>
    </rPh>
    <rPh sb="169" eb="170">
      <t>ハジ</t>
    </rPh>
    <rPh sb="175" eb="176">
      <t>ヒ</t>
    </rPh>
    <rPh sb="177" eb="178">
      <t>ツヅ</t>
    </rPh>
    <phoneticPr fontId="4"/>
  </si>
  <si>
    <r>
      <t>①経常収支比率について
使用者の高齢化や減少により、使用料収入が伸びず維持費用等の不足額を一般会計繰入金で賄っています。前年度比2.04％増加、現類似団体平均値を7.7％上回っています。今後、使用料収入の減少が見込まれますので、更なる費用削減等の経営改善に取り組みます。
⑤経費回収率について
使用者の高齢化や減少により、使用料収入が伸びず、前年度比3.41％減少、類似団体平均値を4.57％下回っています。数値改善のため、より一層の合理化による経費削減や下水道使用料の見直しなどの検討が必要</t>
    </r>
    <r>
      <rPr>
        <sz val="11"/>
        <color rgb="FFFF0000"/>
        <rFont val="ＭＳ ゴシック"/>
        <family val="3"/>
        <charset val="128"/>
      </rPr>
      <t>で</t>
    </r>
    <r>
      <rPr>
        <sz val="11"/>
        <color theme="1"/>
        <rFont val="ＭＳ ゴシック"/>
        <family val="3"/>
        <charset val="128"/>
      </rPr>
      <t>あると考えます。
⑥汚水処理原価について
使用者の高齢化や減少に加え、施設の稼働に係る費用が近年の人件費や物価の上昇に伴い増加したため、前年度比13.18円増加しました。また類似団体平均額を13.14円上回っています。より一層の合理化による経費削減や下水道使用料の見直しなどの検討が必要</t>
    </r>
    <r>
      <rPr>
        <sz val="11"/>
        <color rgb="FFFF0000"/>
        <rFont val="ＭＳ ゴシック"/>
        <family val="3"/>
        <charset val="128"/>
      </rPr>
      <t>で</t>
    </r>
    <r>
      <rPr>
        <sz val="11"/>
        <color theme="1"/>
        <rFont val="ＭＳ ゴシック"/>
        <family val="3"/>
        <charset val="128"/>
      </rPr>
      <t>あると考えます。
⑧水洗化率について
前年度比0.2％減少、類似団体平均値を1.92％下回っています。供用開始から20年以上経過し、高齢者世帯の自然減がある中、新規加入者も少ない状況であり、しばらく微減で推移することが予想されます。</t>
    </r>
    <rPh sb="39" eb="40">
      <t>トウ</t>
    </rPh>
    <rPh sb="69" eb="71">
      <t>ゾウカ</t>
    </rPh>
    <rPh sb="180" eb="182">
      <t>ゲンショウ</t>
    </rPh>
    <rPh sb="279" eb="280">
      <t>クワ</t>
    </rPh>
    <rPh sb="293" eb="295">
      <t>キンネン</t>
    </rPh>
    <rPh sb="296" eb="299">
      <t>ジンケンヒ</t>
    </rPh>
    <rPh sb="300" eb="302">
      <t>ブッカ</t>
    </rPh>
    <rPh sb="303" eb="305">
      <t>ジョウショウ</t>
    </rPh>
    <rPh sb="306" eb="307">
      <t>トモナ</t>
    </rPh>
    <rPh sb="308" eb="310">
      <t>ゾウカ</t>
    </rPh>
    <rPh sb="324" eb="325">
      <t>エン</t>
    </rPh>
    <rPh sb="325" eb="327">
      <t>ゾウカ</t>
    </rPh>
    <rPh sb="418" eb="42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</si>
</sst>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58-4C1F-AB5E-9581DE044F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6758-4C1F-AB5E-9581DE044F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50.16</c:v>
                </c:pt>
                <c:pt idx="4">
                  <c:v>51.79</c:v>
                </c:pt>
              </c:numCache>
            </c:numRef>
          </c:val>
          <c:extLst>
            <c:ext xmlns:c16="http://schemas.microsoft.com/office/drawing/2014/chart" uri="{C3380CC4-5D6E-409C-BE32-E72D297353CC}">
              <c16:uniqueId val="{00000000-313D-4324-B825-FEB3475EE3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313D-4324-B825-FEB3475EE3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81.819999999999993</c:v>
                </c:pt>
                <c:pt idx="4">
                  <c:v>81.62</c:v>
                </c:pt>
              </c:numCache>
            </c:numRef>
          </c:val>
          <c:extLst>
            <c:ext xmlns:c16="http://schemas.microsoft.com/office/drawing/2014/chart" uri="{C3380CC4-5D6E-409C-BE32-E72D297353CC}">
              <c16:uniqueId val="{00000000-C6C2-4B65-8BAF-E4B87C8CE6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C6C2-4B65-8BAF-E4B87C8CE6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112.28</c:v>
                </c:pt>
                <c:pt idx="4">
                  <c:v>114.32</c:v>
                </c:pt>
              </c:numCache>
            </c:numRef>
          </c:val>
          <c:extLst>
            <c:ext xmlns:c16="http://schemas.microsoft.com/office/drawing/2014/chart" uri="{C3380CC4-5D6E-409C-BE32-E72D297353CC}">
              <c16:uniqueId val="{00000000-17FF-410D-85F2-786F83BDA3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17FF-410D-85F2-786F83BDA3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3.69</c:v>
                </c:pt>
                <c:pt idx="4">
                  <c:v>7.22</c:v>
                </c:pt>
              </c:numCache>
            </c:numRef>
          </c:val>
          <c:extLst>
            <c:ext xmlns:c16="http://schemas.microsoft.com/office/drawing/2014/chart" uri="{C3380CC4-5D6E-409C-BE32-E72D297353CC}">
              <c16:uniqueId val="{00000000-6F9B-499D-92ED-5DF970B3E8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6F9B-499D-92ED-5DF970B3E8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C6-45AE-B1AF-C36B2A8381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5C6-45AE-B1AF-C36B2A8381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D6-40DD-857A-F829C91B2B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6ED6-40DD-857A-F829C91B2B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203.81</c:v>
                </c:pt>
                <c:pt idx="4">
                  <c:v>219.77</c:v>
                </c:pt>
              </c:numCache>
            </c:numRef>
          </c:val>
          <c:extLst>
            <c:ext xmlns:c16="http://schemas.microsoft.com/office/drawing/2014/chart" uri="{C3380CC4-5D6E-409C-BE32-E72D297353CC}">
              <c16:uniqueId val="{00000000-49AD-48C2-BDC8-1D3558CE65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49AD-48C2-BDC8-1D3558CE65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B7B-4059-A843-3226FB1375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B7B-4059-A843-3226FB1375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46.8</c:v>
                </c:pt>
                <c:pt idx="4">
                  <c:v>43.39</c:v>
                </c:pt>
              </c:numCache>
            </c:numRef>
          </c:val>
          <c:extLst>
            <c:ext xmlns:c16="http://schemas.microsoft.com/office/drawing/2014/chart" uri="{C3380CC4-5D6E-409C-BE32-E72D297353CC}">
              <c16:uniqueId val="{00000000-5128-4F1A-B7A0-F355322C49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5128-4F1A-B7A0-F355322C49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325.81</c:v>
                </c:pt>
                <c:pt idx="4">
                  <c:v>338.99</c:v>
                </c:pt>
              </c:numCache>
            </c:numRef>
          </c:val>
          <c:extLst>
            <c:ext xmlns:c16="http://schemas.microsoft.com/office/drawing/2014/chart" uri="{C3380CC4-5D6E-409C-BE32-E72D297353CC}">
              <c16:uniqueId val="{00000000-C660-47B2-BEF3-BCDE61EBB1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C660-47B2-BEF3-BCDE61EBB1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設楽町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4051</v>
      </c>
      <c r="AM8" s="44"/>
      <c r="AN8" s="44"/>
      <c r="AO8" s="44"/>
      <c r="AP8" s="44"/>
      <c r="AQ8" s="44"/>
      <c r="AR8" s="44"/>
      <c r="AS8" s="44"/>
      <c r="AT8" s="45">
        <f>データ!T6</f>
        <v>273.94</v>
      </c>
      <c r="AU8" s="45"/>
      <c r="AV8" s="45"/>
      <c r="AW8" s="45"/>
      <c r="AX8" s="45"/>
      <c r="AY8" s="45"/>
      <c r="AZ8" s="45"/>
      <c r="BA8" s="45"/>
      <c r="BB8" s="45">
        <f>データ!U6</f>
        <v>14.79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89.88</v>
      </c>
      <c r="J10" s="45"/>
      <c r="K10" s="45"/>
      <c r="L10" s="45"/>
      <c r="M10" s="45"/>
      <c r="N10" s="45"/>
      <c r="O10" s="45"/>
      <c r="P10" s="45">
        <f>データ!P6</f>
        <v>42.65</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1708</v>
      </c>
      <c r="AM10" s="44"/>
      <c r="AN10" s="44"/>
      <c r="AO10" s="44"/>
      <c r="AP10" s="44"/>
      <c r="AQ10" s="44"/>
      <c r="AR10" s="44"/>
      <c r="AS10" s="44"/>
      <c r="AT10" s="45">
        <f>データ!W6</f>
        <v>3.01</v>
      </c>
      <c r="AU10" s="45"/>
      <c r="AV10" s="45"/>
      <c r="AW10" s="45"/>
      <c r="AX10" s="45"/>
      <c r="AY10" s="45"/>
      <c r="AZ10" s="45"/>
      <c r="BA10" s="45"/>
      <c r="BB10" s="45">
        <f>データ!X6</f>
        <v>567.44000000000005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4mzTz6g0LKukQW6svW4GtFuamfzWr4UgBMVbAMQMoiGlwArntRLF9bOgwQhB5pMBSxMuOpeOnVP9iPzBuh24Q==" saltValue="WP5YfAdjDthJdtHYUd7X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235610</v>
      </c>
      <c r="D6" s="19">
        <f t="shared" si="3"/>
        <v>46</v>
      </c>
      <c r="E6" s="19">
        <f t="shared" si="3"/>
        <v>17</v>
      </c>
      <c r="F6" s="19">
        <f t="shared" si="3"/>
        <v>5</v>
      </c>
      <c r="G6" s="19">
        <f t="shared" si="3"/>
        <v>0</v>
      </c>
      <c r="H6" s="19" t="str">
        <f t="shared" si="3"/>
        <v>愛知県　設楽町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89.88</v>
      </c>
      <c r="P6" s="20">
        <f t="shared" si="3"/>
        <v>42.65</v>
      </c>
      <c r="Q6" s="20">
        <f t="shared" si="3"/>
        <v>100</v>
      </c>
      <c r="R6" s="20">
        <f t="shared" si="3"/>
        <v>3300</v>
      </c>
      <c r="S6" s="20">
        <f t="shared" si="3"/>
        <v>4051</v>
      </c>
      <c r="T6" s="20">
        <f t="shared" si="3"/>
        <v>273.94</v>
      </c>
      <c r="U6" s="20">
        <f t="shared" si="3"/>
        <v>14.79</v>
      </c>
      <c r="V6" s="20">
        <f t="shared" si="3"/>
        <v>1708</v>
      </c>
      <c r="W6" s="20">
        <f t="shared" si="3"/>
        <v>3.01</v>
      </c>
      <c r="X6" s="20">
        <f t="shared" si="3"/>
        <v>567.44000000000005</v>
      </c>
      <c r="Y6" s="21" t="str">
        <f>IF(Y7="",NA(),Y7)</f>
        <v>-</v>
      </c>
      <c r="Z6" s="21" t="str">
        <f t="shared" ref="Z6:AH6" si="4">IF(Z7="",NA(),Z7)</f>
        <v>-</v>
      </c>
      <c r="AA6" s="21" t="str">
        <f t="shared" si="4"/>
        <v>-</v>
      </c>
      <c r="AB6" s="21">
        <f t="shared" si="4"/>
        <v>112.28</v>
      </c>
      <c r="AC6" s="21">
        <f t="shared" si="4"/>
        <v>114.32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203.81</v>
      </c>
      <c r="AY6" s="21">
        <f t="shared" si="6"/>
        <v>219.77</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46.8</v>
      </c>
      <c r="BU6" s="21">
        <f t="shared" si="8"/>
        <v>43.39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325.81</v>
      </c>
      <c r="CF6" s="21">
        <f t="shared" si="9"/>
        <v>338.99</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50.16</v>
      </c>
      <c r="CQ6" s="21">
        <f t="shared" si="10"/>
        <v>51.79</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81.819999999999993</v>
      </c>
      <c r="DB6" s="21">
        <f t="shared" si="11"/>
        <v>81.62</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3.69</v>
      </c>
      <c r="DM6" s="21">
        <f t="shared" si="12"/>
        <v>7.22</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235610</v>
      </c>
      <c r="D7" s="23">
        <v>46</v>
      </c>
      <c r="E7" s="23">
        <v>17</v>
      </c>
      <c r="F7" s="23">
        <v>5</v>
      </c>
      <c r="G7" s="23">
        <v>0</v>
      </c>
      <c r="H7" s="23" t="s">
        <v>96</v>
      </c>
      <c r="I7" s="23" t="s">
        <v>97</v>
      </c>
      <c r="J7" s="23" t="s">
        <v>98</v>
      </c>
      <c r="K7" s="23" t="s">
        <v>99</v>
      </c>
      <c r="L7" s="23" t="s">
        <v>100</v>
      </c>
      <c r="M7" s="23" t="s">
        <v>101</v>
      </c>
      <c r="N7" s="24" t="s">
        <v>102</v>
      </c>
      <c r="O7" s="24">
        <v>89.88</v>
      </c>
      <c r="P7" s="24">
        <v>42.65</v>
      </c>
      <c r="Q7" s="24">
        <v>100</v>
      </c>
      <c r="R7" s="24">
        <v>3300</v>
      </c>
      <c r="S7" s="24">
        <v>4051</v>
      </c>
      <c r="T7" s="24">
        <v>273.94</v>
      </c>
      <c r="U7" s="24">
        <v>14.79</v>
      </c>
      <c r="V7" s="24">
        <v>1708</v>
      </c>
      <c r="W7" s="24">
        <v>3.01</v>
      </c>
      <c r="X7" s="24">
        <v>567.44000000000005</v>
      </c>
      <c r="Y7" s="24" t="s">
        <v>102</v>
      </c>
      <c r="Z7" s="24" t="s">
        <v>102</v>
      </c>
      <c r="AA7" s="24" t="s">
        <v>102</v>
      </c>
      <c r="AB7" s="24">
        <v>112.28</v>
      </c>
      <c r="AC7" s="24">
        <v>114.32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203.81</v>
      </c>
      <c r="AY7" s="24">
        <v>219.77</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46.8</v>
      </c>
      <c r="BU7" s="24">
        <v>43.39</v>
      </c>
      <c r="BV7" s="24" t="s">
        <v>102</v>
      </c>
      <c r="BW7" s="24" t="s">
        <v>102</v>
      </c>
      <c r="BX7" s="24" t="s">
        <v>102</v>
      </c>
      <c r="BY7" s="24">
        <v>52.05</v>
      </c>
      <c r="BZ7" s="24">
        <v>47.96</v>
      </c>
      <c r="CA7" s="24">
        <v>54.51</v>
      </c>
      <c r="CB7" s="24" t="s">
        <v>102</v>
      </c>
      <c r="CC7" s="24" t="s">
        <v>102</v>
      </c>
      <c r="CD7" s="24" t="s">
        <v>102</v>
      </c>
      <c r="CE7" s="24">
        <v>325.81</v>
      </c>
      <c r="CF7" s="24">
        <v>338.99</v>
      </c>
      <c r="CG7" s="24" t="s">
        <v>102</v>
      </c>
      <c r="CH7" s="24" t="s">
        <v>102</v>
      </c>
      <c r="CI7" s="24" t="s">
        <v>102</v>
      </c>
      <c r="CJ7" s="24">
        <v>301.86</v>
      </c>
      <c r="CK7" s="24">
        <v>325.85000000000002</v>
      </c>
      <c r="CL7" s="24">
        <v>286.33</v>
      </c>
      <c r="CM7" s="24" t="s">
        <v>102</v>
      </c>
      <c r="CN7" s="24" t="s">
        <v>102</v>
      </c>
      <c r="CO7" s="24" t="s">
        <v>102</v>
      </c>
      <c r="CP7" s="24">
        <v>50.16</v>
      </c>
      <c r="CQ7" s="24">
        <v>51.79</v>
      </c>
      <c r="CR7" s="24" t="s">
        <v>102</v>
      </c>
      <c r="CS7" s="24" t="s">
        <v>102</v>
      </c>
      <c r="CT7" s="24" t="s">
        <v>102</v>
      </c>
      <c r="CU7" s="24">
        <v>46.25</v>
      </c>
      <c r="CV7" s="24">
        <v>45.32</v>
      </c>
      <c r="CW7" s="24">
        <v>49.92</v>
      </c>
      <c r="CX7" s="24" t="s">
        <v>102</v>
      </c>
      <c r="CY7" s="24" t="s">
        <v>102</v>
      </c>
      <c r="CZ7" s="24" t="s">
        <v>102</v>
      </c>
      <c r="DA7" s="24">
        <v>81.819999999999993</v>
      </c>
      <c r="DB7" s="24">
        <v>81.62</v>
      </c>
      <c r="DC7" s="24" t="s">
        <v>102</v>
      </c>
      <c r="DD7" s="24" t="s">
        <v>102</v>
      </c>
      <c r="DE7" s="24" t="s">
        <v>102</v>
      </c>
      <c r="DF7" s="24">
        <v>83.96</v>
      </c>
      <c r="DG7" s="24">
        <v>83.54</v>
      </c>
      <c r="DH7" s="24">
        <v>87.8</v>
      </c>
      <c r="DI7" s="24" t="s">
        <v>102</v>
      </c>
      <c r="DJ7" s="24" t="s">
        <v>102</v>
      </c>
      <c r="DK7" s="24" t="s">
        <v>102</v>
      </c>
      <c r="DL7" s="24">
        <v>3.69</v>
      </c>
      <c r="DM7" s="24">
        <v>7.22</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2026-02-18T01:56:38Z</cp:lastPrinted>
  <dcterms:created xsi:type="dcterms:W3CDTF">2025-12-23T06:21:05Z</dcterms:created>
  <dcterms:modified xsi:type="dcterms:W3CDTF">2026-02-18T05:57:35Z</dcterms:modified>
  <cp:category/>
</cp:coreProperties>
</file>