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137EAA90-029E-42F3-8001-7754BC35D773}" xr6:coauthVersionLast="47" xr6:coauthVersionMax="47" xr10:uidLastSave="{00000000-0000-0000-0000-000000000000}"/>
  <workbookProtection workbookAlgorithmName="SHA-512" workbookHashValue="qipi6iTKessXQFh8UTraGeyEaznx7M7zb1MYgsBJMFYaUfjEcNJHr2Zo2ChGdia3ra6QkPykwmwWC85hpDfKKQ==" workbookSaltValue="8mf2rn56ENEf6cJQ04tR4g=="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JV32" i="4" s="1"/>
  <c r="DP7" i="5"/>
  <c r="DO7" i="5"/>
  <c r="DN7" i="5"/>
  <c r="DM7" i="5"/>
  <c r="DL7" i="5"/>
  <c r="DK7" i="5"/>
  <c r="DI7" i="5"/>
  <c r="DH7" i="5"/>
  <c r="DG7" i="5"/>
  <c r="DF7" i="5"/>
  <c r="DE7" i="5"/>
  <c r="DD7" i="5"/>
  <c r="MI77" i="4" s="1"/>
  <c r="DC7" i="5"/>
  <c r="DB7" i="5"/>
  <c r="LE77" i="4" s="1"/>
  <c r="DA7" i="5"/>
  <c r="KP77" i="4" s="1"/>
  <c r="CZ7" i="5"/>
  <c r="KA77" i="4" s="1"/>
  <c r="CN7" i="5"/>
  <c r="CM7" i="5"/>
  <c r="BZ7" i="5"/>
  <c r="MA53" i="4" s="1"/>
  <c r="BY7" i="5"/>
  <c r="LH53" i="4" s="1"/>
  <c r="BX7" i="5"/>
  <c r="BW7" i="5"/>
  <c r="BV7" i="5"/>
  <c r="JC53" i="4" s="1"/>
  <c r="BU7" i="5"/>
  <c r="BT7" i="5"/>
  <c r="BS7" i="5"/>
  <c r="BR7" i="5"/>
  <c r="BQ7" i="5"/>
  <c r="BO7" i="5"/>
  <c r="BN7" i="5"/>
  <c r="GQ53" i="4" s="1"/>
  <c r="BM7" i="5"/>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N32" i="4" s="1"/>
  <c r="AD7" i="5"/>
  <c r="AC7" i="5"/>
  <c r="AB7" i="5"/>
  <c r="AA7" i="5"/>
  <c r="Z7" i="5"/>
  <c r="Y7" i="5"/>
  <c r="X7" i="5"/>
  <c r="W7" i="5"/>
  <c r="JQ10" i="4" s="1"/>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IT77" i="4"/>
  <c r="IE77" i="4"/>
  <c r="HP77" i="4"/>
  <c r="HA77" i="4"/>
  <c r="GL77" i="4"/>
  <c r="BZ77" i="4"/>
  <c r="BK77" i="4"/>
  <c r="AV77" i="4"/>
  <c r="AG77" i="4"/>
  <c r="R77" i="4"/>
  <c r="CV76" i="4"/>
  <c r="CV67" i="4"/>
  <c r="KO53" i="4"/>
  <c r="JV53" i="4"/>
  <c r="HJ53" i="4"/>
  <c r="FX53" i="4"/>
  <c r="EL53" i="4"/>
  <c r="CS53" i="4"/>
  <c r="BZ53" i="4"/>
  <c r="BG53" i="4"/>
  <c r="AN53" i="4"/>
  <c r="U53" i="4"/>
  <c r="MA52" i="4"/>
  <c r="LH52" i="4"/>
  <c r="KO52" i="4"/>
  <c r="JV52" i="4"/>
  <c r="JC52" i="4"/>
  <c r="HJ52" i="4"/>
  <c r="GQ52" i="4"/>
  <c r="FX52" i="4"/>
  <c r="FE52" i="4"/>
  <c r="EL52" i="4"/>
  <c r="BZ52" i="4"/>
  <c r="BG52" i="4"/>
  <c r="MA32" i="4"/>
  <c r="KO32" i="4"/>
  <c r="JC32" i="4"/>
  <c r="HJ32" i="4"/>
  <c r="GQ32" i="4"/>
  <c r="EL32" i="4"/>
  <c r="CS32" i="4"/>
  <c r="BG32" i="4"/>
  <c r="U32" i="4"/>
  <c r="MA31" i="4"/>
  <c r="LH31" i="4"/>
  <c r="KO31" i="4"/>
  <c r="JV31" i="4"/>
  <c r="JC31" i="4"/>
  <c r="HJ31" i="4"/>
  <c r="GQ31" i="4"/>
  <c r="FX31" i="4"/>
  <c r="FE31" i="4"/>
  <c r="EL31" i="4"/>
  <c r="CS31" i="4"/>
  <c r="BZ31" i="4"/>
  <c r="BG31" i="4"/>
  <c r="AN31" i="4"/>
  <c r="U31" i="4"/>
  <c r="LJ10" i="4"/>
  <c r="DU10" i="4"/>
  <c r="CF10" i="4"/>
  <c r="B10" i="4"/>
  <c r="JQ8" i="4"/>
  <c r="HX8" i="4"/>
  <c r="CF8" i="4"/>
  <c r="AQ8" i="4"/>
  <c r="B6"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<sst xmlns="http://schemas.openxmlformats.org/spreadsheetml/2006/main" count="278" uniqueCount="133">
  <si>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</si>
  <si>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</si>
  <si>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</si>
  <si>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</si>
  <si>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</si>
  <si>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</si>
  <si>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</si>
  <si>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</si>
  <si>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</si>
  <si>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</si>
  <si>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</si>
  <si>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</si>
  <si>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</si>
  <si>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</si>
  <si>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</si>
  <si>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</si>
  <si>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</si>
  <si>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</si>
  <si>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</si>
  <si>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</si>
  <si>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</si>
  <si>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</si>
  <si>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</si>
  <si>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</si>
  <si>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</si>
  <si>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</si>
  <si>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</si>
  <si>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</si>
  <si>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</si>
  <si>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</si>
  <si>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</si>
  <si>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</si>
  <si>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</si>
  <si>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</si>
  <si>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</si>
  <si>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</si>
  <si>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</si>
  <si>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</si>
  <si>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</si>
  <si>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</si>
  <si>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</si>
  <si>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</si>
  <si>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</si>
  <si>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</si>
  <si>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</si>
  <si>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</si>
  <si>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</si>
  <si>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</si>
  <si>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</si>
  <si>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</si>
  <si>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</si>
  <si>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</si>
  <si>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</si>
  <si>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</si>
  <si>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</si>
  <si>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</si>
  <si>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</si>
  <si>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</si>
  <si>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</si>
  <si>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</si>
  <si>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</si>
  <si>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</si>
  <si>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</si>
  <si>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</si>
  <si>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</si>
  <si>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</si>
  <si>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</si>
  <si>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</si>
  <si>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</si>
  <si>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</si>
  <si>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</si>
  <si>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</si>
  <si>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</si>
  <si>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</si>
  <si>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</si>
  <si>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</si>
  <si>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</si>
  <si>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</si>
  <si>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</si>
  <si>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</si>
  <si>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</si>
  <si>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</si>
  <si>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</si>
  <si>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</si>
  <si>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</si>
  <si>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</si>
  <si>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</si>
  <si>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</si>
  <si>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</si>
  <si>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</si>
  <si>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</si>
  <si>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</si>
  <si>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</si>
  <si>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</si>
  <si>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</si>
  <si>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</si>
  <si>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</si>
  <si>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</si>
  <si>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</si>
  <si>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</si>
  <si>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</si>
  <si>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</si>
  <si>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</si>
  <si>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</si>
  <si>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</si>
  <si>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</si>
  <si>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</si>
  <si>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</si>
  <si>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</si>
  <si>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</si>
  <si>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</si>
  <si>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豊橋市</t>
  </si>
  <si>
    <t>豊橋市駅前大通公共駐車場（第一）</t>
  </si>
  <si>
    <t>法非適用</t>
  </si>
  <si>
    <t>駐車場整備事業</t>
  </si>
  <si>
    <t>-</t>
  </si>
  <si>
    <t>Ａ２Ｂ１</t>
  </si>
  <si>
    <t>非設置</t>
  </si>
  <si>
    <t>該当数値なし</t>
  </si>
  <si>
    <t>都市計画駐車場 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</si>
  <si>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</si>
  <si>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</si>
  <si>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</si>
  <si>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</si>
  <si>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</si>
  <si>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</si>
  <si>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</si>
  <si>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</si>
  <si>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</si>
  <si>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・⑪稼働率は、令和５年度と比べ約30%上昇している。
・主な要因として、新型コロナウイルス感染症の収束以降、隣接する施設等の利用を中心に、駐車場利用者が継続的に増加している点が挙げられる。
・周辺の再開発が今後さらに進むことで、利用状況への好影響が期待できる。</t>
    <rPh sb="2" eb="5">
      <t>カドウリツ</t>
    </rPh>
    <rPh sb="7" eb="9">
      <t>レイワ</t>
    </rPh>
    <rPh sb="10" eb="12">
      <t>ネンド</t>
    </rPh>
    <rPh sb="13" eb="14">
      <t>クラ</t>
    </rPh>
    <rPh sb="15" eb="16">
      <t>ヤク</t>
    </rPh>
    <rPh sb="19" eb="21">
      <t>ジョウショウ</t>
    </rPh>
    <rPh sb="29" eb="30">
      <t>オモ</t>
    </rPh>
    <rPh sb="31" eb="33">
      <t>ヨウイン</t>
    </rPh>
    <rPh sb="37" eb="39">
      <t>シンガタ</t>
    </rPh>
    <rPh sb="46" eb="49">
      <t>カンセンショウ</t>
    </rPh>
    <rPh sb="50" eb="54">
      <t>シュウソクイコウ</t>
    </rPh>
    <rPh sb="55" eb="57">
      <t>リンセツ</t>
    </rPh>
    <rPh sb="59" eb="62">
      <t>シセツトウ</t>
    </rPh>
    <rPh sb="63" eb="65">
      <t>リヨウ</t>
    </rPh>
    <rPh sb="66" eb="68">
      <t>チュウシン</t>
    </rPh>
    <rPh sb="70" eb="73">
      <t>チュウシャジョウ</t>
    </rPh>
    <rPh sb="73" eb="76">
      <t>リヨウシャ</t>
    </rPh>
    <rPh sb="77" eb="80">
      <t>ケイゾクテキ</t>
    </rPh>
    <rPh sb="81" eb="83">
      <t>ゾウカ</t>
    </rPh>
    <rPh sb="87" eb="88">
      <t>テン</t>
    </rPh>
    <rPh sb="89" eb="90">
      <t>ア</t>
    </rPh>
    <rPh sb="98" eb="100">
      <t>シュウヘン</t>
    </rPh>
    <rPh sb="101" eb="104">
      <t>サイカイハツ</t>
    </rPh>
    <rPh sb="105" eb="107">
      <t>コンゴ</t>
    </rPh>
    <rPh sb="110" eb="111">
      <t>スス</t>
    </rPh>
    <rPh sb="116" eb="120">
      <t>リヨウジョウキョウ</t>
    </rPh>
    <rPh sb="122" eb="125">
      <t>コウエイキョウ</t>
    </rPh>
    <rPh sb="126" eb="128">
      <t>キタイ</t>
    </rPh>
    <phoneticPr fontId="5"/>
  </si>
  <si>
    <t>・①収益的収支比率は約130%となっており、令和５年度から上昇している。
・新型コロナウイルス感染症の収束以降、駐車場利用者が継続的に増加していることが主な要因と考えられる。
・②他会計補助金比率は、令和５年度に続き０%であり、独立採算制を維持している。</t>
    <rPh sb="2" eb="9">
      <t>シュウエキテキシュウシヒリツ</t>
    </rPh>
    <rPh sb="10" eb="11">
      <t>ヤク</t>
    </rPh>
    <rPh sb="22" eb="24">
      <t>レイワ</t>
    </rPh>
    <rPh sb="25" eb="26">
      <t>ネン</t>
    </rPh>
    <rPh sb="26" eb="27">
      <t>ド</t>
    </rPh>
    <rPh sb="29" eb="31">
      <t>ジョウショウ</t>
    </rPh>
    <rPh sb="39" eb="41">
      <t>シンガタ</t>
    </rPh>
    <rPh sb="48" eb="51">
      <t>カンセンショウ</t>
    </rPh>
    <rPh sb="52" eb="54">
      <t>シュウソク</t>
    </rPh>
    <rPh sb="54" eb="56">
      <t>イコウ</t>
    </rPh>
    <rPh sb="57" eb="63">
      <t>チュウシャジョウリヨウシャ</t>
    </rPh>
    <rPh sb="64" eb="67">
      <t>ケイゾクテキ</t>
    </rPh>
    <rPh sb="68" eb="70">
      <t>ゾウカ</t>
    </rPh>
    <rPh sb="77" eb="78">
      <t>オモ</t>
    </rPh>
    <rPh sb="79" eb="81">
      <t>ヨウイン</t>
    </rPh>
    <rPh sb="82" eb="83">
      <t>カンガ</t>
    </rPh>
    <rPh sb="92" eb="93">
      <t>ホカ</t>
    </rPh>
    <rPh sb="93" eb="95">
      <t>カイケイ</t>
    </rPh>
    <rPh sb="95" eb="100">
      <t>ホジョキンヒリツ</t>
    </rPh>
    <rPh sb="102" eb="104">
      <t>レイワ</t>
    </rPh>
    <rPh sb="105" eb="107">
      <t>ネンド</t>
    </rPh>
    <rPh sb="108" eb="109">
      <t>ツヅ</t>
    </rPh>
    <rPh sb="116" eb="121">
      <t>ドクリツサイサンセイ</t>
    </rPh>
    <rPh sb="122" eb="124">
      <t>イジ</t>
    </rPh>
    <phoneticPr fontId="5"/>
  </si>
  <si>
    <t>・⑩企業債残高対料金収入比率は０%である。
・長寿命化計画に基づき、点検、予防保全・改良保全工事等を効果的に行うことで、⑧設備投資見込額の節減及び施設の長寿命化と利便性の向上を図る。
・地方公営企業法を適用していないため、⑥有形固定資産減価償却率、⑨累積欠損金比率については「該当数値なし」となっている。</t>
    <rPh sb="142" eb="144">
      <t>スウチ</t>
    </rPh>
    <phoneticPr fontId="5"/>
  </si>
  <si>
    <t>・新型コロナウイルス感染症の収束以降、駐車場利用者が継続的な増加したことに伴い、収益及び利用状況は令和５年度から増加している。
・建築年数の経過により施設の老朽化が進んでいるが、安全・安心に使い続けられるよう点検・保全を効果的に行っていく。
・指定管理制度を活用した効率的な管理運営や、利用者ニーズに合ったサービス体系を構築することで利便性の向上を図るなど、周辺環境の変化に対応した施策により、利用者の増加、収益の改善を目指していく。
・令和２年度経営戦略策定済み、令和７年度経営戦略見直し予定。</t>
    <rPh sb="1" eb="3">
      <t>シンガタ</t>
    </rPh>
    <rPh sb="10" eb="13">
      <t>カンセンショウ</t>
    </rPh>
    <rPh sb="14" eb="18">
      <t>シュウソクイコウ</t>
    </rPh>
    <rPh sb="19" eb="25">
      <t>チュウシャジョウリヨウシャ</t>
    </rPh>
    <rPh sb="26" eb="29">
      <t>ケイゾクテキ</t>
    </rPh>
    <rPh sb="30" eb="32">
      <t>ゾウカ</t>
    </rPh>
    <rPh sb="37" eb="38">
      <t>トモナ</t>
    </rPh>
    <rPh sb="40" eb="42">
      <t>シュウエキ</t>
    </rPh>
    <rPh sb="42" eb="43">
      <t>オヨ</t>
    </rPh>
    <rPh sb="44" eb="48">
      <t>リヨウジョウキョウ</t>
    </rPh>
    <rPh sb="49" eb="51">
      <t>レイワ</t>
    </rPh>
    <rPh sb="52" eb="54">
      <t>ネンド</t>
    </rPh>
    <rPh sb="56" eb="5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</si>
</sst>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67.400000000000006</c:v>
                </c:pt>
                <c:pt idx="1">
                  <c:v>105.9</c:v>
                </c:pt>
                <c:pt idx="2">
                  <c:v>101.7</c:v>
                </c:pt>
                <c:pt idx="3">
                  <c:v>122.3</c:v>
                </c:pt>
                <c:pt idx="4">
                  <c:v>129.9</c:v>
                </c:pt>
              </c:numCache>
            </c:numRef>
          </c:val>
          <c:extLst>
            <c:ext xmlns:c16="http://schemas.microsoft.com/office/drawing/2014/chart" uri="{C3380CC4-5D6E-409C-BE32-E72D297353CC}">
              <c16:uniqueId val="{00000000-8054-4F74-A5EF-7B7660B7CDC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8054-4F74-A5EF-7B7660B7CDC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76-466E-A0D0-FB5B52EB1EF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9076-466E-A0D0-FB5B52EB1EF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D99-484C-A2A0-16B57639F98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D99-484C-A2A0-16B57639F98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928-4552-852C-7C86970A5C3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928-4552-852C-7C86970A5C3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1</c:v>
                </c:pt>
                <c:pt idx="3">
                  <c:v>0</c:v>
                </c:pt>
                <c:pt idx="4">
                  <c:v>0</c:v>
                </c:pt>
              </c:numCache>
            </c:numRef>
          </c:val>
          <c:extLst>
            <c:ext xmlns:c16="http://schemas.microsoft.com/office/drawing/2014/chart" uri="{C3380CC4-5D6E-409C-BE32-E72D297353CC}">
              <c16:uniqueId val="{00000000-8B36-4DF0-B9F8-A943B59507E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8B36-4DF0-B9F8-A943B59507E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4</c:v>
                </c:pt>
                <c:pt idx="3">
                  <c:v>0</c:v>
                </c:pt>
                <c:pt idx="4">
                  <c:v>0</c:v>
                </c:pt>
              </c:numCache>
            </c:numRef>
          </c:val>
          <c:extLst>
            <c:ext xmlns:c16="http://schemas.microsoft.com/office/drawing/2014/chart" uri="{C3380CC4-5D6E-409C-BE32-E72D297353CC}">
              <c16:uniqueId val="{00000000-6501-4E28-8173-24736910390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6501-4E28-8173-24736910390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96.9</c:v>
                </c:pt>
                <c:pt idx="1">
                  <c:v>93.8</c:v>
                </c:pt>
                <c:pt idx="2">
                  <c:v>185.9</c:v>
                </c:pt>
                <c:pt idx="3">
                  <c:v>212.5</c:v>
                </c:pt>
                <c:pt idx="4">
                  <c:v>242.2</c:v>
                </c:pt>
              </c:numCache>
            </c:numRef>
          </c:val>
          <c:extLst>
            <c:ext xmlns:c16="http://schemas.microsoft.com/office/drawing/2014/chart" uri="{C3380CC4-5D6E-409C-BE32-E72D297353CC}">
              <c16:uniqueId val="{00000000-D08E-4D35-B608-60ED3EEEA2A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D08E-4D35-B608-60ED3EEEA2A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-102.4</c:v>
                </c:pt>
                <c:pt idx="1">
                  <c:v>-118.5</c:v>
                </c:pt>
                <c:pt idx="2">
                  <c:v>-83.6</c:v>
                </c:pt>
                <c:pt idx="3">
                  <c:v>-48.4</c:v>
                </c:pt>
                <c:pt idx="4">
                  <c:v>-40.200000000000003</c:v>
                </c:pt>
              </c:numCache>
            </c:numRef>
          </c:val>
          <c:extLst>
            <c:ext xmlns:c16="http://schemas.microsoft.com/office/drawing/2014/chart" uri="{C3380CC4-5D6E-409C-BE32-E72D297353CC}">
              <c16:uniqueId val="{00000000-7ADD-46A3-9E53-7E9DD1367CF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7ADD-46A3-9E53-7E9DD1367CF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-11308</c:v>
                </c:pt>
                <c:pt idx="1">
                  <c:v>1678</c:v>
                </c:pt>
                <c:pt idx="2">
                  <c:v>231</c:v>
                </c:pt>
                <c:pt idx="3">
                  <c:v>6855</c:v>
                </c:pt>
                <c:pt idx="4">
                  <c:v>9760</c:v>
                </c:pt>
              </c:numCache>
            </c:numRef>
          </c:val>
          <c:extLst>
            <c:ext xmlns:c16="http://schemas.microsoft.com/office/drawing/2014/chart" uri="{C3380CC4-5D6E-409C-BE32-E72D297353CC}">
              <c16:uniqueId val="{00000000-B43D-4074-98D7-6CA9E9FE876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B43D-4074-98D7-6CA9E9FE876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愛知県豊橋市　豊橋市駅前大通公共駐車場（第一）</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4771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6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6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6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6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6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6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6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6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6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6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6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6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6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6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6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6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6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65" customHeight="1" x14ac:dyDescent="0.2">
      <c r="A31" s="2"/>
      <c r="B31" s="11"/>
      <c r="C31" s="2"/>
      <c r="D31" s="2"/>
      <c r="E31" s="2"/>
      <c r="F31" s="2"/>
      <c r="I31" s="16"/>
      <c r="J31" s="94" t="s">
        <v>27</v>
      </c>
      <c r="K31" s="95"/>
      <c r="L31" s="95"/>
      <c r="M31" s="95"/>
      <c r="N31" s="95"/>
      <c r="O31" s="95"/>
      <c r="P31" s="95"/>
      <c r="Q31" s="95"/>
      <c r="R31" s="95"/>
      <c r="S31" s="95"/>
      <c r="T31" s="96"/>
      <c r="U31" s="98">
        <f>データ!Y7</f>
        <v>67.400000000000006</v>
      </c>
      <c r="V31" s="98"/>
      <c r="W31" s="98"/>
      <c r="X31" s="98"/>
      <c r="Y31" s="98"/>
      <c r="Z31" s="98"/>
      <c r="AA31" s="98"/>
      <c r="AB31" s="98"/>
      <c r="AC31" s="98"/>
      <c r="AD31" s="98"/>
      <c r="AE31" s="98"/>
      <c r="AF31" s="98"/>
      <c r="AG31" s="98"/>
      <c r="AH31" s="98"/>
      <c r="AI31" s="98"/>
      <c r="AJ31" s="98"/>
      <c r="AK31" s="98"/>
      <c r="AL31" s="98"/>
      <c r="AM31" s="98"/>
      <c r="AN31" s="98">
        <f>データ!Z7</f>
        <v>105.9</v>
      </c>
      <c r="AO31" s="98"/>
      <c r="AP31" s="98"/>
      <c r="AQ31" s="98"/>
      <c r="AR31" s="98"/>
      <c r="AS31" s="98"/>
      <c r="AT31" s="98"/>
      <c r="AU31" s="98"/>
      <c r="AV31" s="98"/>
      <c r="AW31" s="98"/>
      <c r="AX31" s="98"/>
      <c r="AY31" s="98"/>
      <c r="AZ31" s="98"/>
      <c r="BA31" s="98"/>
      <c r="BB31" s="98"/>
      <c r="BC31" s="98"/>
      <c r="BD31" s="98"/>
      <c r="BE31" s="98"/>
      <c r="BF31" s="98"/>
      <c r="BG31" s="98">
        <f>データ!AA7</f>
        <v>101.7</v>
      </c>
      <c r="BH31" s="98"/>
      <c r="BI31" s="98"/>
      <c r="BJ31" s="98"/>
      <c r="BK31" s="98"/>
      <c r="BL31" s="98"/>
      <c r="BM31" s="98"/>
      <c r="BN31" s="98"/>
      <c r="BO31" s="98"/>
      <c r="BP31" s="98"/>
      <c r="BQ31" s="98"/>
      <c r="BR31" s="98"/>
      <c r="BS31" s="98"/>
      <c r="BT31" s="98"/>
      <c r="BU31" s="98"/>
      <c r="BV31" s="98"/>
      <c r="BW31" s="98"/>
      <c r="BX31" s="98"/>
      <c r="BY31" s="98"/>
      <c r="BZ31" s="98">
        <f>データ!AB7</f>
        <v>122.3</v>
      </c>
      <c r="CA31" s="98"/>
      <c r="CB31" s="98"/>
      <c r="CC31" s="98"/>
      <c r="CD31" s="98"/>
      <c r="CE31" s="98"/>
      <c r="CF31" s="98"/>
      <c r="CG31" s="98"/>
      <c r="CH31" s="98"/>
      <c r="CI31" s="98"/>
      <c r="CJ31" s="98"/>
      <c r="CK31" s="98"/>
      <c r="CL31" s="98"/>
      <c r="CM31" s="98"/>
      <c r="CN31" s="98"/>
      <c r="CO31" s="98"/>
      <c r="CP31" s="98"/>
      <c r="CQ31" s="98"/>
      <c r="CR31" s="98"/>
      <c r="CS31" s="98">
        <f>データ!AC7</f>
        <v>129.9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1</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96.9</v>
      </c>
      <c r="JD31" s="67"/>
      <c r="JE31" s="67"/>
      <c r="JF31" s="67"/>
      <c r="JG31" s="67"/>
      <c r="JH31" s="67"/>
      <c r="JI31" s="67"/>
      <c r="JJ31" s="67"/>
      <c r="JK31" s="67"/>
      <c r="JL31" s="67"/>
      <c r="JM31" s="67"/>
      <c r="JN31" s="67"/>
      <c r="JO31" s="67"/>
      <c r="JP31" s="67"/>
      <c r="JQ31" s="67"/>
      <c r="JR31" s="67"/>
      <c r="JS31" s="67"/>
      <c r="JT31" s="67"/>
      <c r="JU31" s="68"/>
      <c r="JV31" s="66">
        <f>データ!DL7</f>
        <v>93.8</v>
      </c>
      <c r="JW31" s="67"/>
      <c r="JX31" s="67"/>
      <c r="JY31" s="67"/>
      <c r="JZ31" s="67"/>
      <c r="KA31" s="67"/>
      <c r="KB31" s="67"/>
      <c r="KC31" s="67"/>
      <c r="KD31" s="67"/>
      <c r="KE31" s="67"/>
      <c r="KF31" s="67"/>
      <c r="KG31" s="67"/>
      <c r="KH31" s="67"/>
      <c r="KI31" s="67"/>
      <c r="KJ31" s="67"/>
      <c r="KK31" s="67"/>
      <c r="KL31" s="67"/>
      <c r="KM31" s="67"/>
      <c r="KN31" s="68"/>
      <c r="KO31" s="66">
        <f>データ!DM7</f>
        <v>185.9</v>
      </c>
      <c r="KP31" s="67"/>
      <c r="KQ31" s="67"/>
      <c r="KR31" s="67"/>
      <c r="KS31" s="67"/>
      <c r="KT31" s="67"/>
      <c r="KU31" s="67"/>
      <c r="KV31" s="67"/>
      <c r="KW31" s="67"/>
      <c r="KX31" s="67"/>
      <c r="KY31" s="67"/>
      <c r="KZ31" s="67"/>
      <c r="LA31" s="67"/>
      <c r="LB31" s="67"/>
      <c r="LC31" s="67"/>
      <c r="LD31" s="67"/>
      <c r="LE31" s="67"/>
      <c r="LF31" s="67"/>
      <c r="LG31" s="68"/>
      <c r="LH31" s="66">
        <f>データ!DN7</f>
        <v>212.5</v>
      </c>
      <c r="LI31" s="67"/>
      <c r="LJ31" s="67"/>
      <c r="LK31" s="67"/>
      <c r="LL31" s="67"/>
      <c r="LM31" s="67"/>
      <c r="LN31" s="67"/>
      <c r="LO31" s="67"/>
      <c r="LP31" s="67"/>
      <c r="LQ31" s="67"/>
      <c r="LR31" s="67"/>
      <c r="LS31" s="67"/>
      <c r="LT31" s="67"/>
      <c r="LU31" s="67"/>
      <c r="LV31" s="67"/>
      <c r="LW31" s="67"/>
      <c r="LX31" s="67"/>
      <c r="LY31" s="67"/>
      <c r="LZ31" s="68"/>
      <c r="MA31" s="66">
        <f>データ!DO7</f>
        <v>242.2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6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6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6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6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6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6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6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6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6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6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6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6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6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6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6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6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6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6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6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6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6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4</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-102.4</v>
      </c>
      <c r="EM52" s="98"/>
      <c r="EN52" s="98"/>
      <c r="EO52" s="98"/>
      <c r="EP52" s="98"/>
      <c r="EQ52" s="98"/>
      <c r="ER52" s="98"/>
      <c r="ES52" s="98"/>
      <c r="ET52" s="98"/>
      <c r="EU52" s="98"/>
      <c r="EV52" s="98"/>
      <c r="EW52" s="98"/>
      <c r="EX52" s="98"/>
      <c r="EY52" s="98"/>
      <c r="EZ52" s="98"/>
      <c r="FA52" s="98"/>
      <c r="FB52" s="98"/>
      <c r="FC52" s="98"/>
      <c r="FD52" s="98"/>
      <c r="FE52" s="98">
        <f>データ!BG7</f>
        <v>-118.5</v>
      </c>
      <c r="FF52" s="98"/>
      <c r="FG52" s="98"/>
      <c r="FH52" s="98"/>
      <c r="FI52" s="98"/>
      <c r="FJ52" s="98"/>
      <c r="FK52" s="98"/>
      <c r="FL52" s="98"/>
      <c r="FM52" s="98"/>
      <c r="FN52" s="98"/>
      <c r="FO52" s="98"/>
      <c r="FP52" s="98"/>
      <c r="FQ52" s="98"/>
      <c r="FR52" s="98"/>
      <c r="FS52" s="98"/>
      <c r="FT52" s="98"/>
      <c r="FU52" s="98"/>
      <c r="FV52" s="98"/>
      <c r="FW52" s="98"/>
      <c r="FX52" s="98">
        <f>データ!BH7</f>
        <v>-83.6</v>
      </c>
      <c r="FY52" s="98"/>
      <c r="FZ52" s="98"/>
      <c r="GA52" s="98"/>
      <c r="GB52" s="98"/>
      <c r="GC52" s="98"/>
      <c r="GD52" s="98"/>
      <c r="GE52" s="98"/>
      <c r="GF52" s="98"/>
      <c r="GG52" s="98"/>
      <c r="GH52" s="98"/>
      <c r="GI52" s="98"/>
      <c r="GJ52" s="98"/>
      <c r="GK52" s="98"/>
      <c r="GL52" s="98"/>
      <c r="GM52" s="98"/>
      <c r="GN52" s="98"/>
      <c r="GO52" s="98"/>
      <c r="GP52" s="98"/>
      <c r="GQ52" s="98">
        <f>データ!BI7</f>
        <v>-48.4</v>
      </c>
      <c r="GR52" s="98"/>
      <c r="GS52" s="98"/>
      <c r="GT52" s="98"/>
      <c r="GU52" s="98"/>
      <c r="GV52" s="98"/>
      <c r="GW52" s="98"/>
      <c r="GX52" s="98"/>
      <c r="GY52" s="98"/>
      <c r="GZ52" s="98"/>
      <c r="HA52" s="98"/>
      <c r="HB52" s="98"/>
      <c r="HC52" s="98"/>
      <c r="HD52" s="98"/>
      <c r="HE52" s="98"/>
      <c r="HF52" s="98"/>
      <c r="HG52" s="98"/>
      <c r="HH52" s="98"/>
      <c r="HI52" s="98"/>
      <c r="HJ52" s="98">
        <f>データ!BJ7</f>
        <v>-40.200000000000003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-11308</v>
      </c>
      <c r="JD52" s="97"/>
      <c r="JE52" s="97"/>
      <c r="JF52" s="97"/>
      <c r="JG52" s="97"/>
      <c r="JH52" s="97"/>
      <c r="JI52" s="97"/>
      <c r="JJ52" s="97"/>
      <c r="JK52" s="97"/>
      <c r="JL52" s="97"/>
      <c r="JM52" s="97"/>
      <c r="JN52" s="97"/>
      <c r="JO52" s="97"/>
      <c r="JP52" s="97"/>
      <c r="JQ52" s="97"/>
      <c r="JR52" s="97"/>
      <c r="JS52" s="97"/>
      <c r="JT52" s="97"/>
      <c r="JU52" s="97"/>
      <c r="JV52" s="97">
        <f>データ!BR7</f>
        <v>1678</v>
      </c>
      <c r="JW52" s="97"/>
      <c r="JX52" s="97"/>
      <c r="JY52" s="97"/>
      <c r="JZ52" s="97"/>
      <c r="KA52" s="97"/>
      <c r="KB52" s="97"/>
      <c r="KC52" s="97"/>
      <c r="KD52" s="97"/>
      <c r="KE52" s="97"/>
      <c r="KF52" s="97"/>
      <c r="KG52" s="97"/>
      <c r="KH52" s="97"/>
      <c r="KI52" s="97"/>
      <c r="KJ52" s="97"/>
      <c r="KK52" s="97"/>
      <c r="KL52" s="97"/>
      <c r="KM52" s="97"/>
      <c r="KN52" s="97"/>
      <c r="KO52" s="97">
        <f>データ!BS7</f>
        <v>231</v>
      </c>
      <c r="KP52" s="97"/>
      <c r="KQ52" s="97"/>
      <c r="KR52" s="97"/>
      <c r="KS52" s="97"/>
      <c r="KT52" s="97"/>
      <c r="KU52" s="97"/>
      <c r="KV52" s="97"/>
      <c r="KW52" s="97"/>
      <c r="KX52" s="97"/>
      <c r="KY52" s="97"/>
      <c r="KZ52" s="97"/>
      <c r="LA52" s="97"/>
      <c r="LB52" s="97"/>
      <c r="LC52" s="97"/>
      <c r="LD52" s="97"/>
      <c r="LE52" s="97"/>
      <c r="LF52" s="97"/>
      <c r="LG52" s="97"/>
      <c r="LH52" s="97">
        <f>データ!BT7</f>
        <v>6855</v>
      </c>
      <c r="LI52" s="97"/>
      <c r="LJ52" s="97"/>
      <c r="LK52" s="97"/>
      <c r="LL52" s="97"/>
      <c r="LM52" s="97"/>
      <c r="LN52" s="97"/>
      <c r="LO52" s="97"/>
      <c r="LP52" s="97"/>
      <c r="LQ52" s="97"/>
      <c r="LR52" s="97"/>
      <c r="LS52" s="97"/>
      <c r="LT52" s="97"/>
      <c r="LU52" s="97"/>
      <c r="LV52" s="97"/>
      <c r="LW52" s="97"/>
      <c r="LX52" s="97"/>
      <c r="LY52" s="97"/>
      <c r="LZ52" s="97"/>
      <c r="MA52" s="97">
        <f>データ!BU7</f>
        <v>9760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6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6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6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6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6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6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6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6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6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6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6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6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6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6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6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1125526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6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6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6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6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6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6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6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6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6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224051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6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6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6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6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6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6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32Q0N+jIuTpS+OxrwiKH6I+XmsyuGdRcOQ2xBg+t42ZmFQSfaiJQ9T7LwjvgUScSS/Km3Fm7t03g5RtDFd6TA==" saltValue="a5YSmZ+J7PBj4+TE4Y15Y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100</v>
      </c>
      <c r="AN5" s="47" t="s">
        <v>101</v>
      </c>
      <c r="AO5" s="47" t="s">
        <v>93</v>
      </c>
      <c r="AP5" s="47" t="s">
        <v>94</v>
      </c>
      <c r="AQ5" s="47" t="s">
        <v>95</v>
      </c>
      <c r="AR5" s="47" t="s">
        <v>96</v>
      </c>
      <c r="AS5" s="47" t="s">
        <v>97</v>
      </c>
      <c r="AT5" s="47" t="s">
        <v>98</v>
      </c>
      <c r="AU5" s="47" t="s">
        <v>88</v>
      </c>
      <c r="AV5" s="47" t="s">
        <v>89</v>
      </c>
      <c r="AW5" s="47" t="s">
        <v>102</v>
      </c>
      <c r="AX5" s="47" t="s">
        <v>91</v>
      </c>
      <c r="AY5" s="47" t="s">
        <v>101</v>
      </c>
      <c r="AZ5" s="47" t="s">
        <v>93</v>
      </c>
      <c r="BA5" s="47" t="s">
        <v>94</v>
      </c>
      <c r="BB5" s="47" t="s">
        <v>95</v>
      </c>
      <c r="BC5" s="47" t="s">
        <v>96</v>
      </c>
      <c r="BD5" s="47" t="s">
        <v>97</v>
      </c>
      <c r="BE5" s="47" t="s">
        <v>98</v>
      </c>
      <c r="BF5" s="47" t="s">
        <v>88</v>
      </c>
      <c r="BG5" s="47" t="s">
        <v>89</v>
      </c>
      <c r="BH5" s="47" t="s">
        <v>103</v>
      </c>
      <c r="BI5" s="47" t="s">
        <v>104</v>
      </c>
      <c r="BJ5" s="47" t="s">
        <v>105</v>
      </c>
      <c r="BK5" s="47" t="s">
        <v>93</v>
      </c>
      <c r="BL5" s="47" t="s">
        <v>94</v>
      </c>
      <c r="BM5" s="47" t="s">
        <v>95</v>
      </c>
      <c r="BN5" s="47" t="s">
        <v>96</v>
      </c>
      <c r="BO5" s="47" t="s">
        <v>97</v>
      </c>
      <c r="BP5" s="47" t="s">
        <v>98</v>
      </c>
      <c r="BQ5" s="47" t="s">
        <v>99</v>
      </c>
      <c r="BR5" s="47" t="s">
        <v>89</v>
      </c>
      <c r="BS5" s="47" t="s">
        <v>90</v>
      </c>
      <c r="BT5" s="47" t="s">
        <v>104</v>
      </c>
      <c r="BU5" s="47" t="s">
        <v>101</v>
      </c>
      <c r="BV5" s="47" t="s">
        <v>93</v>
      </c>
      <c r="BW5" s="47" t="s">
        <v>94</v>
      </c>
      <c r="BX5" s="47" t="s">
        <v>95</v>
      </c>
      <c r="BY5" s="47" t="s">
        <v>96</v>
      </c>
      <c r="BZ5" s="47" t="s">
        <v>97</v>
      </c>
      <c r="CA5" s="47" t="s">
        <v>98</v>
      </c>
      <c r="CB5" s="47" t="s">
        <v>106</v>
      </c>
      <c r="CC5" s="47" t="s">
        <v>89</v>
      </c>
      <c r="CD5" s="47" t="s">
        <v>90</v>
      </c>
      <c r="CE5" s="47" t="s">
        <v>100</v>
      </c>
      <c r="CF5" s="47" t="s">
        <v>101</v>
      </c>
      <c r="CG5" s="47" t="s">
        <v>93</v>
      </c>
      <c r="CH5" s="47" t="s">
        <v>94</v>
      </c>
      <c r="CI5" s="47" t="s">
        <v>95</v>
      </c>
      <c r="CJ5" s="47" t="s">
        <v>96</v>
      </c>
      <c r="CK5" s="47" t="s">
        <v>97</v>
      </c>
      <c r="CL5" s="47" t="s">
        <v>98</v>
      </c>
      <c r="CM5" s="145"/>
      <c r="CN5" s="145"/>
      <c r="CO5" s="47" t="s">
        <v>88</v>
      </c>
      <c r="CP5" s="47" t="s">
        <v>89</v>
      </c>
      <c r="CQ5" s="47" t="s">
        <v>103</v>
      </c>
      <c r="CR5" s="47" t="s">
        <v>104</v>
      </c>
      <c r="CS5" s="47" t="s">
        <v>101</v>
      </c>
      <c r="CT5" s="47" t="s">
        <v>93</v>
      </c>
      <c r="CU5" s="47" t="s">
        <v>94</v>
      </c>
      <c r="CV5" s="47" t="s">
        <v>95</v>
      </c>
      <c r="CW5" s="47" t="s">
        <v>96</v>
      </c>
      <c r="CX5" s="47" t="s">
        <v>97</v>
      </c>
      <c r="CY5" s="47" t="s">
        <v>98</v>
      </c>
      <c r="CZ5" s="47" t="s">
        <v>88</v>
      </c>
      <c r="DA5" s="47" t="s">
        <v>89</v>
      </c>
      <c r="DB5" s="47" t="s">
        <v>90</v>
      </c>
      <c r="DC5" s="47" t="s">
        <v>100</v>
      </c>
      <c r="DD5" s="47" t="s">
        <v>101</v>
      </c>
      <c r="DE5" s="47" t="s">
        <v>93</v>
      </c>
      <c r="DF5" s="47" t="s">
        <v>94</v>
      </c>
      <c r="DG5" s="47" t="s">
        <v>95</v>
      </c>
      <c r="DH5" s="47" t="s">
        <v>96</v>
      </c>
      <c r="DI5" s="47" t="s">
        <v>97</v>
      </c>
      <c r="DJ5" s="47" t="s">
        <v>35</v>
      </c>
      <c r="DK5" s="47" t="s">
        <v>88</v>
      </c>
      <c r="DL5" s="47" t="s">
        <v>89</v>
      </c>
      <c r="DM5" s="47" t="s">
        <v>103</v>
      </c>
      <c r="DN5" s="47" t="s">
        <v>104</v>
      </c>
      <c r="DO5" s="47" t="s">
        <v>101</v>
      </c>
      <c r="DP5" s="47" t="s">
        <v>93</v>
      </c>
      <c r="DQ5" s="47" t="s">
        <v>94</v>
      </c>
      <c r="DR5" s="47" t="s">
        <v>95</v>
      </c>
      <c r="DS5" s="47" t="s">
        <v>96</v>
      </c>
      <c r="DT5" s="47" t="s">
        <v>97</v>
      </c>
      <c r="DU5" s="47" t="s">
        <v>98</v>
      </c>
    </row>
    <row r="6" spans="1:125" s="54" customFormat="1" x14ac:dyDescent="0.2">
      <c r="A6" s="37" t="s">
        <v>107</v>
      </c>
      <c r="B6" s="48">
        <f>B8</f>
        <v>2024</v>
      </c>
      <c r="C6" s="48">
        <f t="shared" ref="C6:X6" si="1">C8</f>
        <v>232017</v>
      </c>
      <c r="D6" s="48">
        <f t="shared" si="1"/>
        <v>47</v>
      </c>
      <c r="E6" s="48">
        <f t="shared" si="1"/>
        <v>14</v>
      </c>
      <c r="F6" s="48">
        <f t="shared" si="1"/>
        <v>0</v>
      </c>
      <c r="G6" s="48">
        <f t="shared" si="1"/>
        <v>1</v>
      </c>
      <c r="H6" s="48" t="str">
        <f>SUBSTITUTE(H8,"　","")</f>
        <v>愛知県豊橋市</v>
      </c>
      <c r="I6" s="48" t="str">
        <f t="shared" si="1"/>
        <v>豊橋市駅前大通公共駐車場（第一）</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55</v>
      </c>
      <c r="S6" s="50" t="str">
        <f t="shared" si="1"/>
        <v>商業施設</v>
      </c>
      <c r="T6" s="50" t="str">
        <f t="shared" si="1"/>
        <v>無</v>
      </c>
      <c r="U6" s="51">
        <f t="shared" si="1"/>
        <v>4771</v>
      </c>
      <c r="V6" s="51">
        <f t="shared" si="1"/>
        <v>128</v>
      </c>
      <c r="W6" s="51">
        <f t="shared" si="1"/>
        <v>300</v>
      </c>
      <c r="X6" s="50" t="str">
        <f t="shared" si="1"/>
        <v>代行制</v>
      </c>
      <c r="Y6" s="52">
        <f>IF(Y8="-",NA(),Y8)</f>
        <v>67.400000000000006</v>
      </c>
      <c r="Z6" s="52">
        <f t="shared" ref="Z6:AH6" si="2">IF(Z8="-",NA(),Z8)</f>
        <v>105.9</v>
      </c>
      <c r="AA6" s="52">
        <f t="shared" si="2"/>
        <v>101.7</v>
      </c>
      <c r="AB6" s="52">
        <f t="shared" si="2"/>
        <v>122.3</v>
      </c>
      <c r="AC6" s="52">
        <f t="shared" si="2"/>
        <v>129.9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1</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4</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-102.4</v>
      </c>
      <c r="BG6" s="52">
        <f t="shared" ref="BG6:BO6" si="5">IF(BG8="-",NA(),BG8)</f>
        <v>-118.5</v>
      </c>
      <c r="BH6" s="52">
        <f t="shared" si="5"/>
        <v>-83.6</v>
      </c>
      <c r="BI6" s="52">
        <f t="shared" si="5"/>
        <v>-48.4</v>
      </c>
      <c r="BJ6" s="52">
        <f t="shared" si="5"/>
        <v>-40.200000000000003</v>
      </c>
      <c r="BK6" s="52">
        <f t="shared" si="5"/>
        <v>-81</v>
      </c>
      <c r="BL6" s="52">
        <f t="shared" si="5"/>
        <v>-25.1</v>
      </c>
      <c r="BM6" s="52">
        <f t="shared" si="5"/>
        <v>-18</v>
      </c>
      <c r="BN6" s="52">
        <f t="shared" si="5"/>
        <v>-20.7</v>
      </c>
      <c r="BO6" s="52">
        <f t="shared" si="5"/>
        <v>-20</v>
      </c>
      <c r="BP6" s="49" t="str">
        <f>IF(BP8="-","",IF(BP8="-","【-】","【"&amp;SUBSTITUTE(TEXT(BP8,"#,##0.0"),"-","△")&amp;"】"))</f>
        <v>【2.0】</v>
      </c>
      <c r="BQ6" s="53">
        <f>IF(BQ8="-",NA(),BQ8)</f>
        <v>-11308</v>
      </c>
      <c r="BR6" s="53">
        <f t="shared" ref="BR6:BZ6" si="6">IF(BR8="-",NA(),BR8)</f>
        <v>1678</v>
      </c>
      <c r="BS6" s="53">
        <f t="shared" si="6"/>
        <v>231</v>
      </c>
      <c r="BT6" s="53">
        <f t="shared" si="6"/>
        <v>6855</v>
      </c>
      <c r="BU6" s="53">
        <f t="shared" si="6"/>
        <v>9760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108</v>
      </c>
      <c r="CM6" s="51">
        <f t="shared" ref="CM6:CN6" si="7">CM8</f>
        <v>1125526</v>
      </c>
      <c r="CN6" s="51">
        <f t="shared" si="7"/>
        <v>224051</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96.9</v>
      </c>
      <c r="DL6" s="52">
        <f t="shared" ref="DL6:DT6" si="9">IF(DL8="-",NA(),DL8)</f>
        <v>93.8</v>
      </c>
      <c r="DM6" s="52">
        <f t="shared" si="9"/>
        <v>185.9</v>
      </c>
      <c r="DN6" s="52">
        <f t="shared" si="9"/>
        <v>212.5</v>
      </c>
      <c r="DO6" s="52">
        <f t="shared" si="9"/>
        <v>242.2</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109</v>
      </c>
      <c r="B7" s="48">
        <f t="shared" ref="B7:X7" si="10">B8</f>
        <v>2024</v>
      </c>
      <c r="C7" s="48">
        <f t="shared" si="10"/>
        <v>232017</v>
      </c>
      <c r="D7" s="48">
        <f t="shared" si="10"/>
        <v>47</v>
      </c>
      <c r="E7" s="48">
        <f t="shared" si="10"/>
        <v>14</v>
      </c>
      <c r="F7" s="48">
        <f t="shared" si="10"/>
        <v>0</v>
      </c>
      <c r="G7" s="48">
        <f t="shared" si="10"/>
        <v>1</v>
      </c>
      <c r="H7" s="48" t="str">
        <f t="shared" si="10"/>
        <v>愛知県　豊橋市</v>
      </c>
      <c r="I7" s="48" t="str">
        <f t="shared" si="10"/>
        <v>豊橋市駅前大通公共駐車場（第一）</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55</v>
      </c>
      <c r="S7" s="50" t="str">
        <f t="shared" si="10"/>
        <v>商業施設</v>
      </c>
      <c r="T7" s="50" t="str">
        <f t="shared" si="10"/>
        <v>無</v>
      </c>
      <c r="U7" s="51">
        <f t="shared" si="10"/>
        <v>4771</v>
      </c>
      <c r="V7" s="51">
        <f t="shared" si="10"/>
        <v>128</v>
      </c>
      <c r="W7" s="51">
        <f t="shared" si="10"/>
        <v>300</v>
      </c>
      <c r="X7" s="50" t="str">
        <f t="shared" si="10"/>
        <v>代行制</v>
      </c>
      <c r="Y7" s="52">
        <f>Y8</f>
        <v>67.400000000000006</v>
      </c>
      <c r="Z7" s="52">
        <f t="shared" ref="Z7:AH7" si="11">Z8</f>
        <v>105.9</v>
      </c>
      <c r="AA7" s="52">
        <f t="shared" si="11"/>
        <v>101.7</v>
      </c>
      <c r="AB7" s="52">
        <f t="shared" si="11"/>
        <v>122.3</v>
      </c>
      <c r="AC7" s="52">
        <f t="shared" si="11"/>
        <v>129.9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1</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4</v>
      </c>
      <c r="AX7" s="53">
        <f t="shared" si="13"/>
        <v>0</v>
      </c>
      <c r="AY7" s="53">
        <f t="shared" si="13"/>
        <v>0</v>
      </c>
      <c r="AZ7" s="53">
        <f t="shared" si="13"/>
        <v>654</v>
      </c>
      <c r="BA7" s="53">
        <f t="shared" si="13"/>
        <v>2466</v>
      </c>
      <c r="BB7" s="53">
        <f t="shared" si="13"/>
        <v>58</v>
      </c>
      <c r="BC7" s="53">
        <f t="shared" si="13"/>
        <v>49</v>
      </c>
      <c r="BD7" s="53">
        <f t="shared" si="13"/>
        <v>25</v>
      </c>
      <c r="BE7" s="51"/>
      <c r="BF7" s="52">
        <f>BF8</f>
        <v>-102.4</v>
      </c>
      <c r="BG7" s="52">
        <f t="shared" ref="BG7:BO7" si="14">BG8</f>
        <v>-118.5</v>
      </c>
      <c r="BH7" s="52">
        <f t="shared" si="14"/>
        <v>-83.6</v>
      </c>
      <c r="BI7" s="52">
        <f t="shared" si="14"/>
        <v>-48.4</v>
      </c>
      <c r="BJ7" s="52">
        <f t="shared" si="14"/>
        <v>-40.200000000000003</v>
      </c>
      <c r="BK7" s="52">
        <f t="shared" si="14"/>
        <v>-81</v>
      </c>
      <c r="BL7" s="52">
        <f t="shared" si="14"/>
        <v>-25.1</v>
      </c>
      <c r="BM7" s="52">
        <f t="shared" si="14"/>
        <v>-18</v>
      </c>
      <c r="BN7" s="52">
        <f t="shared" si="14"/>
        <v>-20.7</v>
      </c>
      <c r="BO7" s="52">
        <f t="shared" si="14"/>
        <v>-20</v>
      </c>
      <c r="BP7" s="49"/>
      <c r="BQ7" s="53">
        <f>BQ8</f>
        <v>-11308</v>
      </c>
      <c r="BR7" s="53">
        <f t="shared" ref="BR7:BZ7" si="15">BR8</f>
        <v>1678</v>
      </c>
      <c r="BS7" s="53">
        <f t="shared" si="15"/>
        <v>231</v>
      </c>
      <c r="BT7" s="53">
        <f t="shared" si="15"/>
        <v>6855</v>
      </c>
      <c r="BU7" s="53">
        <f t="shared" si="15"/>
        <v>9760</v>
      </c>
      <c r="BV7" s="53">
        <f t="shared" si="15"/>
        <v>4836</v>
      </c>
      <c r="BW7" s="53">
        <f t="shared" si="15"/>
        <v>37213</v>
      </c>
      <c r="BX7" s="53">
        <f t="shared" si="15"/>
        <v>17293</v>
      </c>
      <c r="BY7" s="53">
        <f t="shared" si="15"/>
        <v>15316</v>
      </c>
      <c r="BZ7" s="53">
        <f t="shared" si="15"/>
        <v>8831</v>
      </c>
      <c r="CA7" s="51"/>
      <c r="CB7" s="52" t="s">
        <v>110</v>
      </c>
      <c r="CC7" s="52" t="s">
        <v>110</v>
      </c>
      <c r="CD7" s="52" t="s">
        <v>110</v>
      </c>
      <c r="CE7" s="52" t="s">
        <v>110</v>
      </c>
      <c r="CF7" s="52" t="s">
        <v>110</v>
      </c>
      <c r="CG7" s="52" t="s">
        <v>110</v>
      </c>
      <c r="CH7" s="52" t="s">
        <v>110</v>
      </c>
      <c r="CI7" s="52" t="s">
        <v>110</v>
      </c>
      <c r="CJ7" s="52" t="s">
        <v>110</v>
      </c>
      <c r="CK7" s="52" t="s">
        <v>108</v>
      </c>
      <c r="CL7" s="49"/>
      <c r="CM7" s="51">
        <f>CM8</f>
        <v>1125526</v>
      </c>
      <c r="CN7" s="51">
        <f>CN8</f>
        <v>224051</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96.9</v>
      </c>
      <c r="DL7" s="52">
        <f t="shared" ref="DL7:DT7" si="17">DL8</f>
        <v>93.8</v>
      </c>
      <c r="DM7" s="52">
        <f t="shared" si="17"/>
        <v>185.9</v>
      </c>
      <c r="DN7" s="52">
        <f t="shared" si="17"/>
        <v>212.5</v>
      </c>
      <c r="DO7" s="52">
        <f t="shared" si="17"/>
        <v>242.2</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232017</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55</v>
      </c>
      <c r="S8" s="57" t="s">
        <v>121</v>
      </c>
      <c r="T8" s="57" t="s">
        <v>122</v>
      </c>
      <c r="U8" s="58">
        <v>4771</v>
      </c>
      <c r="V8" s="58">
        <v>128</v>
      </c>
      <c r="W8" s="58">
        <v>300</v>
      </c>
      <c r="X8" s="57" t="s">
        <v>123</v>
      </c>
      <c r="Y8" s="59">
        <v>67.400000000000006</v>
      </c>
      <c r="Z8" s="59">
        <v>105.9</v>
      </c>
      <c r="AA8" s="59">
        <v>101.7</v>
      </c>
      <c r="AB8" s="59">
        <v>122.3</v>
      </c>
      <c r="AC8" s="59">
        <v>129.9</v>
      </c>
      <c r="AD8" s="59">
        <v>111.3</v>
      </c>
      <c r="AE8" s="59">
        <v>158.80000000000001</v>
      </c>
      <c r="AF8" s="59">
        <v>120.9</v>
      </c>
      <c r="AG8" s="59">
        <v>123.1</v>
      </c>
      <c r="AH8" s="59">
        <v>116</v>
      </c>
      <c r="AI8" s="56">
        <v>1604.7</v>
      </c>
      <c r="AJ8" s="59">
        <v>0</v>
      </c>
      <c r="AK8" s="59">
        <v>0</v>
      </c>
      <c r="AL8" s="59">
        <v>1</v>
      </c>
      <c r="AM8" s="59">
        <v>0</v>
      </c>
      <c r="AN8" s="59">
        <v>0</v>
      </c>
      <c r="AO8" s="59">
        <v>10.1</v>
      </c>
      <c r="AP8" s="59">
        <v>8.6</v>
      </c>
      <c r="AQ8" s="59">
        <v>7.6</v>
      </c>
      <c r="AR8" s="59">
        <v>6.6</v>
      </c>
      <c r="AS8" s="59">
        <v>5.6</v>
      </c>
      <c r="AT8" s="56">
        <v>3.8</v>
      </c>
      <c r="AU8" s="60">
        <v>0</v>
      </c>
      <c r="AV8" s="60">
        <v>0</v>
      </c>
      <c r="AW8" s="60">
        <v>4</v>
      </c>
      <c r="AX8" s="60">
        <v>0</v>
      </c>
      <c r="AY8" s="60">
        <v>0</v>
      </c>
      <c r="AZ8" s="60">
        <v>654</v>
      </c>
      <c r="BA8" s="60">
        <v>2466</v>
      </c>
      <c r="BB8" s="60">
        <v>58</v>
      </c>
      <c r="BC8" s="60">
        <v>49</v>
      </c>
      <c r="BD8" s="60">
        <v>25</v>
      </c>
      <c r="BE8" s="60">
        <v>39</v>
      </c>
      <c r="BF8" s="59">
        <v>-102.4</v>
      </c>
      <c r="BG8" s="59">
        <v>-118.5</v>
      </c>
      <c r="BH8" s="59">
        <v>-83.6</v>
      </c>
      <c r="BI8" s="59">
        <v>-48.4</v>
      </c>
      <c r="BJ8" s="59">
        <v>-40.200000000000003</v>
      </c>
      <c r="BK8" s="59">
        <v>-81</v>
      </c>
      <c r="BL8" s="59">
        <v>-25.1</v>
      </c>
      <c r="BM8" s="59">
        <v>-18</v>
      </c>
      <c r="BN8" s="59">
        <v>-20.7</v>
      </c>
      <c r="BO8" s="59">
        <v>-20</v>
      </c>
      <c r="BP8" s="56">
        <v>2</v>
      </c>
      <c r="BQ8" s="60">
        <v>-11308</v>
      </c>
      <c r="BR8" s="60">
        <v>1678</v>
      </c>
      <c r="BS8" s="60">
        <v>231</v>
      </c>
      <c r="BT8" s="61">
        <v>6855</v>
      </c>
      <c r="BU8" s="61">
        <v>9760</v>
      </c>
      <c r="BV8" s="60">
        <v>4836</v>
      </c>
      <c r="BW8" s="60">
        <v>37213</v>
      </c>
      <c r="BX8" s="60">
        <v>17293</v>
      </c>
      <c r="BY8" s="60">
        <v>15316</v>
      </c>
      <c r="BZ8" s="60">
        <v>8831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1125526</v>
      </c>
      <c r="CN8" s="58">
        <v>224051</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88</v>
      </c>
      <c r="DF8" s="59">
        <v>77.3</v>
      </c>
      <c r="DG8" s="59">
        <v>51.8</v>
      </c>
      <c r="DH8" s="59">
        <v>45.3</v>
      </c>
      <c r="DI8" s="59">
        <v>30</v>
      </c>
      <c r="DJ8" s="56">
        <v>73.400000000000006</v>
      </c>
      <c r="DK8" s="59">
        <v>96.9</v>
      </c>
      <c r="DL8" s="59">
        <v>93.8</v>
      </c>
      <c r="DM8" s="59">
        <v>185.9</v>
      </c>
      <c r="DN8" s="59">
        <v>212.5</v>
      </c>
      <c r="DO8" s="59">
        <v>242.2</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2026-02-19T02:28:34Z</cp:lastPrinted>
  <dcterms:created xsi:type="dcterms:W3CDTF">2025-12-12T09:29:53Z</dcterms:created>
  <dcterms:modified xsi:type="dcterms:W3CDTF">2026-02-19T02:28:36Z</dcterms:modified>
  <cp:category/>
</cp:coreProperties>
</file>