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.41.49\rizai\★理財Gフォルダ（R6～）\023  経営比較分析表\R7\06_公開用データ★\08_駐車場事業\"/>
    </mc:Choice>
  </mc:AlternateContent>
  <xr:revisionPtr revIDLastSave="0" documentId="13_ncr:1_{676598D7-668B-44DB-A43D-74AED3BA69E6}" xr6:coauthVersionLast="47" xr6:coauthVersionMax="47" xr10:uidLastSave="{00000000-0000-0000-0000-000000000000}"/>
  <workbookProtection workbookAlgorithmName="SHA-512" workbookHashValue="PrrOJOhN+SnffW7KUUd0rC8zmxmUglIMg1QzPhCxQAPK5rZpvcV1Q6+IhEYoflzPcSaL2OGreNXqFgqOMRvpWA==" workbookSaltValue="lIjLgaP7C9ua6w56c3xE6w==" workbookSpinCount="100000" lockStructure="1"/>
  <bookViews>
    <workbookView xWindow="-108" yWindow="-108" windowWidth="27288" windowHeight="17544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MA31" i="4" s="1"/>
  <c r="DN7" i="5"/>
  <c r="LH31" i="4" s="1"/>
  <c r="DM7" i="5"/>
  <c r="KO31" i="4" s="1"/>
  <c r="DL7" i="5"/>
  <c r="DK7" i="5"/>
  <c r="DI7" i="5"/>
  <c r="DH7" i="5"/>
  <c r="DG7" i="5"/>
  <c r="DF7" i="5"/>
  <c r="KP78" i="4" s="1"/>
  <c r="DE7" i="5"/>
  <c r="KA78" i="4" s="1"/>
  <c r="DD7" i="5"/>
  <c r="MI77" i="4" s="1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JV52" i="4" s="1"/>
  <c r="BQ7" i="5"/>
  <c r="JC52" i="4" s="1"/>
  <c r="BO7" i="5"/>
  <c r="BN7" i="5"/>
  <c r="BM7" i="5"/>
  <c r="BL7" i="5"/>
  <c r="BK7" i="5"/>
  <c r="BJ7" i="5"/>
  <c r="HJ52" i="4" s="1"/>
  <c r="BI7" i="5"/>
  <c r="GQ52" i="4" s="1"/>
  <c r="BH7" i="5"/>
  <c r="FX52" i="4" s="1"/>
  <c r="BG7" i="5"/>
  <c r="BF7" i="5"/>
  <c r="BD7" i="5"/>
  <c r="BC7" i="5"/>
  <c r="BB7" i="5"/>
  <c r="BA7" i="5"/>
  <c r="AN53" i="4" s="1"/>
  <c r="AZ7" i="5"/>
  <c r="U53" i="4" s="1"/>
  <c r="AY7" i="5"/>
  <c r="CS52" i="4" s="1"/>
  <c r="AX7" i="5"/>
  <c r="AW7" i="5"/>
  <c r="AV7" i="5"/>
  <c r="AU7" i="5"/>
  <c r="AS7" i="5"/>
  <c r="AR7" i="5"/>
  <c r="GQ32" i="4" s="1"/>
  <c r="AQ7" i="5"/>
  <c r="FX32" i="4" s="1"/>
  <c r="AP7" i="5"/>
  <c r="FE32" i="4" s="1"/>
  <c r="AO7" i="5"/>
  <c r="AN7" i="5"/>
  <c r="AM7" i="5"/>
  <c r="AL7" i="5"/>
  <c r="AK7" i="5"/>
  <c r="AJ7" i="5"/>
  <c r="AH7" i="5"/>
  <c r="AG7" i="5"/>
  <c r="BZ32" i="4" s="1"/>
  <c r="AF7" i="5"/>
  <c r="AE7" i="5"/>
  <c r="AD7" i="5"/>
  <c r="AC7" i="5"/>
  <c r="AB7" i="5"/>
  <c r="AA7" i="5"/>
  <c r="Z7" i="5"/>
  <c r="AN31" i="4" s="1"/>
  <c r="Y7" i="5"/>
  <c r="U31" i="4" s="1"/>
  <c r="X7" i="5"/>
  <c r="W7" i="5"/>
  <c r="V7" i="5"/>
  <c r="U7" i="5"/>
  <c r="T7" i="5"/>
  <c r="S7" i="5"/>
  <c r="HX8" i="4" s="1"/>
  <c r="R7" i="5"/>
  <c r="Q7" i="5"/>
  <c r="P7" i="5"/>
  <c r="O7" i="5"/>
  <c r="N7" i="5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B88" i="4"/>
  <c r="MI78" i="4"/>
  <c r="LT78" i="4"/>
  <c r="LE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FE53" i="4"/>
  <c r="EL53" i="4"/>
  <c r="CS53" i="4"/>
  <c r="BZ53" i="4"/>
  <c r="BG53" i="4"/>
  <c r="MA52" i="4"/>
  <c r="LH52" i="4"/>
  <c r="KO52" i="4"/>
  <c r="FE52" i="4"/>
  <c r="EL52" i="4"/>
  <c r="BZ52" i="4"/>
  <c r="BG52" i="4"/>
  <c r="AN52" i="4"/>
  <c r="U52" i="4"/>
  <c r="MA32" i="4"/>
  <c r="LH32" i="4"/>
  <c r="KO32" i="4"/>
  <c r="JV32" i="4"/>
  <c r="JC32" i="4"/>
  <c r="HJ32" i="4"/>
  <c r="EL32" i="4"/>
  <c r="CS32" i="4"/>
  <c r="BG32" i="4"/>
  <c r="AN32" i="4"/>
  <c r="U32" i="4"/>
  <c r="JV31" i="4"/>
  <c r="JC31" i="4"/>
  <c r="HJ31" i="4"/>
  <c r="GQ31" i="4"/>
  <c r="FX31" i="4"/>
  <c r="FE31" i="4"/>
  <c r="EL31" i="4"/>
  <c r="CS31" i="4"/>
  <c r="BZ31" i="4"/>
  <c r="BG31" i="4"/>
  <c r="LJ10" i="4"/>
  <c r="JQ10" i="4"/>
  <c r="HX10" i="4"/>
  <c r="DU10" i="4"/>
  <c r="CF10" i="4"/>
  <c r="B10" i="4"/>
  <c r="LJ8" i="4"/>
  <c r="JQ8" i="4"/>
  <c r="FJ8" i="4"/>
  <c r="DU8" i="4"/>
  <c r="CF8" i="4"/>
  <c r="AQ8" i="4"/>
  <c r="B6" i="4" l="1"/>
  <c r="CS30" i="4"/>
  <c r="BZ76" i="4"/>
  <c r="MA51" i="4"/>
  <c r="MI76" i="4"/>
  <c r="HJ51" i="4"/>
  <c r="MA30" i="4"/>
  <c r="IT76" i="4"/>
  <c r="CS51" i="4"/>
  <c r="HJ30" i="4"/>
  <c r="C11" i="5"/>
  <c r="D11" i="5"/>
  <c r="E11" i="5"/>
  <c r="B11" i="5"/>
  <c r="IE76" i="4" l="1"/>
  <c r="BZ51" i="4"/>
  <c r="GQ30" i="4"/>
  <c r="BZ30" i="4"/>
  <c r="BK76" i="4"/>
  <c r="LH51" i="4"/>
  <c r="LT76" i="4"/>
  <c r="GQ51" i="4"/>
  <c r="LH30" i="4"/>
  <c r="LE76" i="4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U30" i="4"/>
  <c r="R76" i="4"/>
  <c r="JC51" i="4"/>
  <c r="KA76" i="4"/>
  <c r="EL51" i="4"/>
  <c r="JC30" i="4"/>
  <c r="GL76" i="4"/>
  <c r="U51" i="4"/>
  <c r="EL30" i="4"/>
</calcChain>
</file>

<file path=xl/sharedStrings.xml><?xml version="1.0" encoding="utf-8"?>
<sst xmlns="http://schemas.openxmlformats.org/spreadsheetml/2006/main" count="278" uniqueCount="126">
  <si>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</si>
  <si>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</si>
  <si>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</si>
  <si>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</si>
  <si>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</si>
  <si>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</si>
  <si>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</si>
  <si>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</si>
  <si>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</si>
  <si>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</si>
  <si>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</si>
  <si>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</si>
  <si>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</si>
  <si>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</si>
  <si>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</si>
  <si>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</si>
  <si>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</si>
  <si>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</si>
  <si>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</si>
  <si>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</si>
  <si>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</si>
  <si>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</si>
  <si>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</si>
  <si>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</si>
  <si>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</si>
  <si>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</si>
  <si>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</si>
  <si>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</si>
  <si>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</si>
  <si>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</si>
  <si>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</si>
  <si>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</si>
  <si>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</si>
  <si>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</si>
  <si>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</si>
  <si>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</si>
  <si>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</si>
  <si>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</si>
  <si>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</si>
  <si>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</si>
  <si>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</si>
  <si>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</si>
  <si>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</si>
  <si>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</si>
  <si>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</si>
  <si>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</si>
  <si>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</si>
  <si>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</si>
  <si>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</si>
  <si>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</si>
  <si>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</si>
  <si>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</si>
  <si>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</si>
  <si>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</si>
  <si>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</si>
  <si>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</si>
  <si>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</si>
  <si>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</si>
  <si>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</si>
  <si>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</si>
  <si>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</si>
  <si>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</si>
  <si>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</si>
  <si>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</si>
  <si>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</si>
  <si>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</si>
  <si>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</si>
  <si>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</si>
  <si>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</si>
  <si>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</si>
  <si>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</si>
  <si>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</si>
  <si>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</si>
  <si>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</si>
  <si>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</si>
  <si>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</si>
  <si>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</si>
  <si>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</si>
  <si>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</si>
  <si>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</si>
  <si>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</si>
  <si>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</si>
  <si>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</si>
  <si>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</si>
  <si>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</si>
  <si>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</si>
  <si>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</si>
  <si>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</si>
  <si>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</si>
  <si>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</si>
  <si>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</si>
  <si>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</si>
  <si>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</si>
  <si>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</si>
  <si>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</si>
  <si>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</si>
  <si>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</si>
  <si>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</si>
  <si>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</si>
  <si>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</si>
  <si>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</si>
  <si>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</si>
  <si>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</si>
  <si>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</si>
  <si>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愛知県　豊橋市</t>
  </si>
  <si>
    <t>豊橋市駅前大通公共駐車場（第二）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</si>
  <si>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</si>
  <si>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</si>
  <si>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</si>
  <si>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</si>
  <si>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</si>
  <si>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</si>
  <si>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 届出駐車場</t>
  </si>
  <si>
    <t>地下式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</si>
  <si>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</si>
  <si>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</si>
  <si>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</si>
  <si>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</si>
  <si>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</si>
  <si>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</si>
  <si>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</si>
  <si>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</si>
  <si>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・⑪稼働率は、令和５年度と同程度で推移しており、300%を大きく上回っている。
・駅及び駅周辺利用者を中心に、駐車場利用者が令和５年度と同程度であったことが主な要因と考えられる。
・需要は今後も継続するものと考えており、利用状況の安定が期待できる。</t>
    <rPh sb="2" eb="5">
      <t>カドウリツ</t>
    </rPh>
    <rPh sb="7" eb="9">
      <t>レイワ</t>
    </rPh>
    <rPh sb="10" eb="11">
      <t>ネン</t>
    </rPh>
    <rPh sb="11" eb="12">
      <t>ド</t>
    </rPh>
    <rPh sb="13" eb="16">
      <t>ドウテイド</t>
    </rPh>
    <rPh sb="17" eb="19">
      <t>スイイ</t>
    </rPh>
    <rPh sb="29" eb="30">
      <t>オオ</t>
    </rPh>
    <rPh sb="32" eb="34">
      <t>ウワマワ</t>
    </rPh>
    <rPh sb="42" eb="44">
      <t>エキオヨ</t>
    </rPh>
    <rPh sb="45" eb="48">
      <t>エキシュウヘン</t>
    </rPh>
    <rPh sb="48" eb="51">
      <t>リヨウシャ</t>
    </rPh>
    <rPh sb="52" eb="54">
      <t>チュウシン</t>
    </rPh>
    <rPh sb="56" eb="62">
      <t>チュウシャジョウリヨウシャ</t>
    </rPh>
    <rPh sb="63" eb="65">
      <t>レイワ</t>
    </rPh>
    <rPh sb="66" eb="68">
      <t>ネンド</t>
    </rPh>
    <rPh sb="69" eb="72">
      <t>ドウテイド</t>
    </rPh>
    <rPh sb="79" eb="80">
      <t>オモ</t>
    </rPh>
    <rPh sb="81" eb="83">
      <t>ヨウイン</t>
    </rPh>
    <rPh sb="84" eb="85">
      <t>カンガ</t>
    </rPh>
    <rPh sb="93" eb="95">
      <t>ジュヨウ</t>
    </rPh>
    <rPh sb="96" eb="98">
      <t>コンゴ</t>
    </rPh>
    <rPh sb="99" eb="101">
      <t>ケイゾク</t>
    </rPh>
    <rPh sb="106" eb="107">
      <t>カンガ</t>
    </rPh>
    <rPh sb="112" eb="116">
      <t>リヨウジョウキョウ</t>
    </rPh>
    <rPh sb="117" eb="119">
      <t>アンテイ</t>
    </rPh>
    <rPh sb="120" eb="122">
      <t>キタイ</t>
    </rPh>
    <phoneticPr fontId="5"/>
  </si>
  <si>
    <t>・⑩企業債残高対料金収入比率は０%である。
・長寿命化計画に基づき、点検、予防保全・改良保全工事等を効果的に行うことで、⑧設備投資見込額の節減及び施設の長寿命化と利便性の向上を図る。
・地方公営企業法を適用していないため、⑥有形固定資産減価償却率、⑨累積欠損金比率については「該当数値なし」となっている。</t>
    <rPh sb="142" eb="144">
      <t>スウチ</t>
    </rPh>
    <phoneticPr fontId="5"/>
  </si>
  <si>
    <t xml:space="preserve">・駅隣接という立地特性から、需要を継続的に確保できており、利用状況は令和５年度と同程度である。収益面についても、令和５年度と同水準を維持している。
・建築年数の経過により施設の老朽化が進んでいるが、安全・安心に使い続けられるよう点検・保全を効果的に行っていく。
・指定管理制度を活用した効率的な管理運営や、利用者ニーズに合ったサービス体系を構築することで利便性の向上を図るなど、周辺環境の変化に対応した施策により、利用者の増加、収益の改善を目指していく。
・令和２年度経営戦略策定済み、令和７年度経営戦略見直し予定。
</t>
    <rPh sb="1" eb="2">
      <t>エキ</t>
    </rPh>
    <rPh sb="2" eb="4">
      <t>リンセツ</t>
    </rPh>
    <rPh sb="7" eb="9">
      <t>リッチ</t>
    </rPh>
    <rPh sb="9" eb="11">
      <t>トクセイ</t>
    </rPh>
    <rPh sb="14" eb="16">
      <t>ジュヨウ</t>
    </rPh>
    <rPh sb="17" eb="20">
      <t>ケイゾクテキ</t>
    </rPh>
    <rPh sb="21" eb="23">
      <t>カクホ</t>
    </rPh>
    <rPh sb="29" eb="31">
      <t>リヨウ</t>
    </rPh>
    <rPh sb="31" eb="33">
      <t>ジョウキョウ</t>
    </rPh>
    <rPh sb="34" eb="36">
      <t>レイワ</t>
    </rPh>
    <rPh sb="37" eb="39">
      <t>ネンド</t>
    </rPh>
    <rPh sb="40" eb="43">
      <t>ドウテイド</t>
    </rPh>
    <rPh sb="47" eb="50">
      <t>シュウエキメン</t>
    </rPh>
    <rPh sb="56" eb="58">
      <t>レイワ</t>
    </rPh>
    <rPh sb="59" eb="60">
      <t>ネン</t>
    </rPh>
    <rPh sb="60" eb="61">
      <t>ド</t>
    </rPh>
    <rPh sb="62" eb="65">
      <t>ドウスイジュン</t>
    </rPh>
    <rPh sb="66" eb="68">
      <t>イジ</t>
    </rPh>
    <phoneticPr fontId="5"/>
  </si>
  <si>
    <t>・①収益的収支比率は約270%となっており、令和５年度と比べ下降している。
・修繕等の支出増加の影響を受けているものと分析している。
・②他会計補助金比率は、令和５年度に続き０%であり、独立採算制を維持している。</t>
    <rPh sb="2" eb="5">
      <t>シュウエキテキ</t>
    </rPh>
    <rPh sb="5" eb="9">
      <t>シュウシヒリツ</t>
    </rPh>
    <rPh sb="22" eb="24">
      <t>レイワ</t>
    </rPh>
    <rPh sb="25" eb="27">
      <t>ネンド</t>
    </rPh>
    <rPh sb="28" eb="29">
      <t>クラ</t>
    </rPh>
    <rPh sb="30" eb="32">
      <t>カコウ</t>
    </rPh>
    <rPh sb="40" eb="43">
      <t>シュウゼントウ</t>
    </rPh>
    <rPh sb="44" eb="46">
      <t>シシュツ</t>
    </rPh>
    <rPh sb="46" eb="48">
      <t>ゾウカ</t>
    </rPh>
    <rPh sb="49" eb="51">
      <t>エイキョウ</t>
    </rPh>
    <rPh sb="52" eb="53">
      <t>ウ</t>
    </rPh>
    <rPh sb="60" eb="62">
      <t>ブンセキ</t>
    </rPh>
    <rPh sb="71" eb="72">
      <t>ホカ</t>
    </rPh>
    <rPh sb="72" eb="74">
      <t>カイケイ</t>
    </rPh>
    <rPh sb="74" eb="77">
      <t>ホジョキン</t>
    </rPh>
    <rPh sb="77" eb="79">
      <t>ヒリツ</t>
    </rPh>
    <rPh sb="81" eb="83">
      <t>レイワ</t>
    </rPh>
    <rPh sb="84" eb="85">
      <t>ネン</t>
    </rPh>
    <rPh sb="85" eb="86">
      <t>ド</t>
    </rPh>
    <rPh sb="87" eb="88">
      <t>ツヅ</t>
    </rPh>
    <rPh sb="95" eb="100">
      <t>ドクリツサイサンセイ</t>
    </rPh>
    <rPh sb="101" eb="103">
      <t>イジ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</si>
</sst>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181.4</c:v>
                </c:pt>
                <c:pt idx="1">
                  <c:v>245.9</c:v>
                </c:pt>
                <c:pt idx="2">
                  <c:v>217.9</c:v>
                </c:pt>
                <c:pt idx="3">
                  <c:v>296.39999999999998</c:v>
                </c:pt>
                <c:pt idx="4">
                  <c:v>269.3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97-4375-985D-CD7002FE8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111.3</c:v>
                </c:pt>
                <c:pt idx="1">
                  <c:v>158.80000000000001</c:v>
                </c:pt>
                <c:pt idx="2">
                  <c:v>120.9</c:v>
                </c:pt>
                <c:pt idx="3">
                  <c:v>123.1</c:v>
                </c:pt>
                <c:pt idx="4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7-4375-985D-CD7002FE8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8-483B-A2CC-1C5FC4AD0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88</c:v>
                </c:pt>
                <c:pt idx="1">
                  <c:v>77.3</c:v>
                </c:pt>
                <c:pt idx="2">
                  <c:v>51.8</c:v>
                </c:pt>
                <c:pt idx="3">
                  <c:v>45.3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8-483B-A2CC-1C5FC4AD0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549-4DC9-8729-845665547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9-4DC9-8729-845665547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338-4EA4-91BC-ED392B41D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8-4EA4-91BC-ED392B41D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C4-4C7E-B506-4A3DCDF8D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</c:v>
                </c:pt>
                <c:pt idx="1">
                  <c:v>8.6</c:v>
                </c:pt>
                <c:pt idx="2">
                  <c:v>7.6</c:v>
                </c:pt>
                <c:pt idx="3">
                  <c:v>6.6</c:v>
                </c:pt>
                <c:pt idx="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4-4C7E-B506-4A3DCDF8D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6-4AC3-B69D-E0A3948D0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654</c:v>
                </c:pt>
                <c:pt idx="1">
                  <c:v>2466</c:v>
                </c:pt>
                <c:pt idx="2">
                  <c:v>58</c:v>
                </c:pt>
                <c:pt idx="3">
                  <c:v>49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6-4AC3-B69D-E0A3948D0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206.9</c:v>
                </c:pt>
                <c:pt idx="1">
                  <c:v>330</c:v>
                </c:pt>
                <c:pt idx="2">
                  <c:v>359.2</c:v>
                </c:pt>
                <c:pt idx="3">
                  <c:v>357.7</c:v>
                </c:pt>
                <c:pt idx="4">
                  <c:v>365.4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60-4A22-A4C0-712840370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153.80000000000001</c:v>
                </c:pt>
                <c:pt idx="1">
                  <c:v>163.5</c:v>
                </c:pt>
                <c:pt idx="2">
                  <c:v>178.3</c:v>
                </c:pt>
                <c:pt idx="3">
                  <c:v>181.9</c:v>
                </c:pt>
                <c:pt idx="4">
                  <c:v>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0-4A22-A4C0-712840370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23.2</c:v>
                </c:pt>
                <c:pt idx="1">
                  <c:v>57.1</c:v>
                </c:pt>
                <c:pt idx="2">
                  <c:v>51.7</c:v>
                </c:pt>
                <c:pt idx="3">
                  <c:v>68.599999999999994</c:v>
                </c:pt>
                <c:pt idx="4">
                  <c:v>67.099999999999994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EB-4146-889B-880490179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-81</c:v>
                </c:pt>
                <c:pt idx="1">
                  <c:v>-25.1</c:v>
                </c:pt>
                <c:pt idx="2">
                  <c:v>-18</c:v>
                </c:pt>
                <c:pt idx="3">
                  <c:v>-20.7</c:v>
                </c:pt>
                <c:pt idx="4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B-4146-889B-880490179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22572</c:v>
                </c:pt>
                <c:pt idx="1">
                  <c:v>37599</c:v>
                </c:pt>
                <c:pt idx="2">
                  <c:v>39230</c:v>
                </c:pt>
                <c:pt idx="3">
                  <c:v>52587</c:v>
                </c:pt>
                <c:pt idx="4">
                  <c:v>53021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9-4515-B80D-D1976D86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4836</c:v>
                </c:pt>
                <c:pt idx="1">
                  <c:v>37213</c:v>
                </c:pt>
                <c:pt idx="2">
                  <c:v>17293</c:v>
                </c:pt>
                <c:pt idx="3">
                  <c:v>15316</c:v>
                </c:pt>
                <c:pt idx="4">
                  <c:v>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9-4515-B80D-D1976D86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399999999999999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愛知県豊橋市　豊橋市駅前大通公共駐車場（第二）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Ａ２Ｂ１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商業施設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5105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112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地下式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46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130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300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6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6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125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6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6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6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6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6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6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6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6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6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6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6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6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6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6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6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6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181.4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245.9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217.9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296.39999999999998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269.3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3.5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206.9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330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359.2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357.7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365.4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6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111.3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158.80000000000001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120.9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123.1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116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10.1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8.6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7.6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6.6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5.6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153.80000000000001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163.5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178.3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181.9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184.5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123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6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6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6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6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6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6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6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6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6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6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6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6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6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6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6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6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6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122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6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6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6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7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23.2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57.1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51.7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68.599999999999994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67.099999999999994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22572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37599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39230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52587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53021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6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654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2466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58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49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25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-81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-25.1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-18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-20.7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-20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4836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37213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17293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15316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8831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6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6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6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6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6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6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6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6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6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6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6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6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6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124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6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1575765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6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6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6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6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6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6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6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6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6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215880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6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6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88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77.3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51.8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45.3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30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6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6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6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6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Nu7MzSfgUVRgbTlgMGwPAjAEPwJW6KWzJ35NnLP9VhkFvgpmj31AuvYeSF5we+rNTWfiCkHKTZqjXmf0eQTewA==" saltValue="RavkLaXe06WKVxaBIHkDK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100</v>
      </c>
      <c r="B6" s="48">
        <f>B8</f>
        <v>2024</v>
      </c>
      <c r="C6" s="48">
        <f t="shared" ref="C6:X6" si="1">C8</f>
        <v>232017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2</v>
      </c>
      <c r="H6" s="48" t="str">
        <f>SUBSTITUTE(H8,"　","")</f>
        <v>愛知県豊橋市</v>
      </c>
      <c r="I6" s="48" t="str">
        <f t="shared" si="1"/>
        <v>豊橋市駅前大通公共駐車場（第二）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 届出駐車場</v>
      </c>
      <c r="Q6" s="50" t="str">
        <f t="shared" si="1"/>
        <v>地下式</v>
      </c>
      <c r="R6" s="51">
        <f t="shared" si="1"/>
        <v>46</v>
      </c>
      <c r="S6" s="50" t="str">
        <f t="shared" si="1"/>
        <v>商業施設</v>
      </c>
      <c r="T6" s="50" t="str">
        <f t="shared" si="1"/>
        <v>無</v>
      </c>
      <c r="U6" s="51">
        <f t="shared" si="1"/>
        <v>5105</v>
      </c>
      <c r="V6" s="51">
        <f t="shared" si="1"/>
        <v>130</v>
      </c>
      <c r="W6" s="51">
        <f t="shared" si="1"/>
        <v>300</v>
      </c>
      <c r="X6" s="50" t="str">
        <f t="shared" si="1"/>
        <v>代行制</v>
      </c>
      <c r="Y6" s="52">
        <f>IF(Y8="-",NA(),Y8)</f>
        <v>181.4</v>
      </c>
      <c r="Z6" s="52">
        <f t="shared" ref="Z6:AH6" si="2">IF(Z8="-",NA(),Z8)</f>
        <v>245.9</v>
      </c>
      <c r="AA6" s="52">
        <f t="shared" si="2"/>
        <v>217.9</v>
      </c>
      <c r="AB6" s="52">
        <f t="shared" si="2"/>
        <v>296.39999999999998</v>
      </c>
      <c r="AC6" s="52">
        <f t="shared" si="2"/>
        <v>269.3</v>
      </c>
      <c r="AD6" s="52">
        <f t="shared" si="2"/>
        <v>111.3</v>
      </c>
      <c r="AE6" s="52">
        <f t="shared" si="2"/>
        <v>158.80000000000001</v>
      </c>
      <c r="AF6" s="52">
        <f t="shared" si="2"/>
        <v>120.9</v>
      </c>
      <c r="AG6" s="52">
        <f t="shared" si="2"/>
        <v>123.1</v>
      </c>
      <c r="AH6" s="52">
        <f t="shared" si="2"/>
        <v>116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3.5</v>
      </c>
      <c r="AM6" s="52">
        <f t="shared" si="3"/>
        <v>0</v>
      </c>
      <c r="AN6" s="52">
        <f t="shared" si="3"/>
        <v>0</v>
      </c>
      <c r="AO6" s="52">
        <f t="shared" si="3"/>
        <v>10.1</v>
      </c>
      <c r="AP6" s="52">
        <f t="shared" si="3"/>
        <v>8.6</v>
      </c>
      <c r="AQ6" s="52">
        <f t="shared" si="3"/>
        <v>7.6</v>
      </c>
      <c r="AR6" s="52">
        <f t="shared" si="3"/>
        <v>6.6</v>
      </c>
      <c r="AS6" s="52">
        <f t="shared" si="3"/>
        <v>5.6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7</v>
      </c>
      <c r="AX6" s="53">
        <f t="shared" si="4"/>
        <v>0</v>
      </c>
      <c r="AY6" s="53">
        <f t="shared" si="4"/>
        <v>0</v>
      </c>
      <c r="AZ6" s="53">
        <f t="shared" si="4"/>
        <v>654</v>
      </c>
      <c r="BA6" s="53">
        <f t="shared" si="4"/>
        <v>2466</v>
      </c>
      <c r="BB6" s="53">
        <f t="shared" si="4"/>
        <v>58</v>
      </c>
      <c r="BC6" s="53">
        <f t="shared" si="4"/>
        <v>49</v>
      </c>
      <c r="BD6" s="53">
        <f t="shared" si="4"/>
        <v>25</v>
      </c>
      <c r="BE6" s="51" t="str">
        <f>IF(BE8="-","",IF(BE8="-","【-】","【"&amp;SUBSTITUTE(TEXT(BE8,"#,##0"),"-","△")&amp;"】"))</f>
        <v>【39】</v>
      </c>
      <c r="BF6" s="52">
        <f>IF(BF8="-",NA(),BF8)</f>
        <v>23.2</v>
      </c>
      <c r="BG6" s="52">
        <f t="shared" ref="BG6:BO6" si="5">IF(BG8="-",NA(),BG8)</f>
        <v>57.1</v>
      </c>
      <c r="BH6" s="52">
        <f t="shared" si="5"/>
        <v>51.7</v>
      </c>
      <c r="BI6" s="52">
        <f t="shared" si="5"/>
        <v>68.599999999999994</v>
      </c>
      <c r="BJ6" s="52">
        <f t="shared" si="5"/>
        <v>67.099999999999994</v>
      </c>
      <c r="BK6" s="52">
        <f t="shared" si="5"/>
        <v>-81</v>
      </c>
      <c r="BL6" s="52">
        <f t="shared" si="5"/>
        <v>-25.1</v>
      </c>
      <c r="BM6" s="52">
        <f t="shared" si="5"/>
        <v>-18</v>
      </c>
      <c r="BN6" s="52">
        <f t="shared" si="5"/>
        <v>-20.7</v>
      </c>
      <c r="BO6" s="52">
        <f t="shared" si="5"/>
        <v>-20</v>
      </c>
      <c r="BP6" s="49" t="str">
        <f>IF(BP8="-","",IF(BP8="-","【-】","【"&amp;SUBSTITUTE(TEXT(BP8,"#,##0.0"),"-","△")&amp;"】"))</f>
        <v>【2.0】</v>
      </c>
      <c r="BQ6" s="53">
        <f>IF(BQ8="-",NA(),BQ8)</f>
        <v>22572</v>
      </c>
      <c r="BR6" s="53">
        <f t="shared" ref="BR6:BZ6" si="6">IF(BR8="-",NA(),BR8)</f>
        <v>37599</v>
      </c>
      <c r="BS6" s="53">
        <f t="shared" si="6"/>
        <v>39230</v>
      </c>
      <c r="BT6" s="53">
        <f t="shared" si="6"/>
        <v>52587</v>
      </c>
      <c r="BU6" s="53">
        <f t="shared" si="6"/>
        <v>53021</v>
      </c>
      <c r="BV6" s="53">
        <f t="shared" si="6"/>
        <v>4836</v>
      </c>
      <c r="BW6" s="53">
        <f t="shared" si="6"/>
        <v>37213</v>
      </c>
      <c r="BX6" s="53">
        <f t="shared" si="6"/>
        <v>17293</v>
      </c>
      <c r="BY6" s="53">
        <f t="shared" si="6"/>
        <v>15316</v>
      </c>
      <c r="BZ6" s="53">
        <f t="shared" si="6"/>
        <v>8831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101</v>
      </c>
      <c r="CM6" s="51">
        <f t="shared" ref="CM6:CN6" si="7">CM8</f>
        <v>1575765</v>
      </c>
      <c r="CN6" s="51">
        <f t="shared" si="7"/>
        <v>215880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88</v>
      </c>
      <c r="DF6" s="52">
        <f t="shared" si="8"/>
        <v>77.3</v>
      </c>
      <c r="DG6" s="52">
        <f t="shared" si="8"/>
        <v>51.8</v>
      </c>
      <c r="DH6" s="52">
        <f t="shared" si="8"/>
        <v>45.3</v>
      </c>
      <c r="DI6" s="52">
        <f t="shared" si="8"/>
        <v>30</v>
      </c>
      <c r="DJ6" s="49" t="str">
        <f>IF(DJ8="-","",IF(DJ8="-","【-】","【"&amp;SUBSTITUTE(TEXT(DJ8,"#,##0.0"),"-","△")&amp;"】"))</f>
        <v>【73.4】</v>
      </c>
      <c r="DK6" s="52">
        <f>IF(DK8="-",NA(),DK8)</f>
        <v>206.9</v>
      </c>
      <c r="DL6" s="52">
        <f t="shared" ref="DL6:DT6" si="9">IF(DL8="-",NA(),DL8)</f>
        <v>330</v>
      </c>
      <c r="DM6" s="52">
        <f t="shared" si="9"/>
        <v>359.2</v>
      </c>
      <c r="DN6" s="52">
        <f t="shared" si="9"/>
        <v>357.7</v>
      </c>
      <c r="DO6" s="52">
        <f t="shared" si="9"/>
        <v>365.4</v>
      </c>
      <c r="DP6" s="52">
        <f t="shared" si="9"/>
        <v>153.80000000000001</v>
      </c>
      <c r="DQ6" s="52">
        <f t="shared" si="9"/>
        <v>163.5</v>
      </c>
      <c r="DR6" s="52">
        <f t="shared" si="9"/>
        <v>178.3</v>
      </c>
      <c r="DS6" s="52">
        <f t="shared" si="9"/>
        <v>181.9</v>
      </c>
      <c r="DT6" s="52">
        <f t="shared" si="9"/>
        <v>184.5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102</v>
      </c>
      <c r="B7" s="48">
        <f t="shared" ref="B7:X7" si="10">B8</f>
        <v>2024</v>
      </c>
      <c r="C7" s="48">
        <f t="shared" si="10"/>
        <v>232017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2</v>
      </c>
      <c r="H7" s="48" t="str">
        <f t="shared" si="10"/>
        <v>愛知県　豊橋市</v>
      </c>
      <c r="I7" s="48" t="str">
        <f t="shared" si="10"/>
        <v>豊橋市駅前大通公共駐車場（第二）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 届出駐車場</v>
      </c>
      <c r="Q7" s="50" t="str">
        <f t="shared" si="10"/>
        <v>地下式</v>
      </c>
      <c r="R7" s="51">
        <f t="shared" si="10"/>
        <v>46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5105</v>
      </c>
      <c r="V7" s="51">
        <f t="shared" si="10"/>
        <v>130</v>
      </c>
      <c r="W7" s="51">
        <f t="shared" si="10"/>
        <v>300</v>
      </c>
      <c r="X7" s="50" t="str">
        <f t="shared" si="10"/>
        <v>代行制</v>
      </c>
      <c r="Y7" s="52">
        <f>Y8</f>
        <v>181.4</v>
      </c>
      <c r="Z7" s="52">
        <f t="shared" ref="Z7:AH7" si="11">Z8</f>
        <v>245.9</v>
      </c>
      <c r="AA7" s="52">
        <f t="shared" si="11"/>
        <v>217.9</v>
      </c>
      <c r="AB7" s="52">
        <f t="shared" si="11"/>
        <v>296.39999999999998</v>
      </c>
      <c r="AC7" s="52">
        <f t="shared" si="11"/>
        <v>269.3</v>
      </c>
      <c r="AD7" s="52">
        <f t="shared" si="11"/>
        <v>111.3</v>
      </c>
      <c r="AE7" s="52">
        <f t="shared" si="11"/>
        <v>158.80000000000001</v>
      </c>
      <c r="AF7" s="52">
        <f t="shared" si="11"/>
        <v>120.9</v>
      </c>
      <c r="AG7" s="52">
        <f t="shared" si="11"/>
        <v>123.1</v>
      </c>
      <c r="AH7" s="52">
        <f t="shared" si="11"/>
        <v>116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3.5</v>
      </c>
      <c r="AM7" s="52">
        <f t="shared" si="12"/>
        <v>0</v>
      </c>
      <c r="AN7" s="52">
        <f t="shared" si="12"/>
        <v>0</v>
      </c>
      <c r="AO7" s="52">
        <f t="shared" si="12"/>
        <v>10.1</v>
      </c>
      <c r="AP7" s="52">
        <f t="shared" si="12"/>
        <v>8.6</v>
      </c>
      <c r="AQ7" s="52">
        <f t="shared" si="12"/>
        <v>7.6</v>
      </c>
      <c r="AR7" s="52">
        <f t="shared" si="12"/>
        <v>6.6</v>
      </c>
      <c r="AS7" s="52">
        <f t="shared" si="12"/>
        <v>5.6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7</v>
      </c>
      <c r="AX7" s="53">
        <f t="shared" si="13"/>
        <v>0</v>
      </c>
      <c r="AY7" s="53">
        <f t="shared" si="13"/>
        <v>0</v>
      </c>
      <c r="AZ7" s="53">
        <f t="shared" si="13"/>
        <v>654</v>
      </c>
      <c r="BA7" s="53">
        <f t="shared" si="13"/>
        <v>2466</v>
      </c>
      <c r="BB7" s="53">
        <f t="shared" si="13"/>
        <v>58</v>
      </c>
      <c r="BC7" s="53">
        <f t="shared" si="13"/>
        <v>49</v>
      </c>
      <c r="BD7" s="53">
        <f t="shared" si="13"/>
        <v>25</v>
      </c>
      <c r="BE7" s="51"/>
      <c r="BF7" s="52">
        <f>BF8</f>
        <v>23.2</v>
      </c>
      <c r="BG7" s="52">
        <f t="shared" ref="BG7:BO7" si="14">BG8</f>
        <v>57.1</v>
      </c>
      <c r="BH7" s="52">
        <f t="shared" si="14"/>
        <v>51.7</v>
      </c>
      <c r="BI7" s="52">
        <f t="shared" si="14"/>
        <v>68.599999999999994</v>
      </c>
      <c r="BJ7" s="52">
        <f t="shared" si="14"/>
        <v>67.099999999999994</v>
      </c>
      <c r="BK7" s="52">
        <f t="shared" si="14"/>
        <v>-81</v>
      </c>
      <c r="BL7" s="52">
        <f t="shared" si="14"/>
        <v>-25.1</v>
      </c>
      <c r="BM7" s="52">
        <f t="shared" si="14"/>
        <v>-18</v>
      </c>
      <c r="BN7" s="52">
        <f t="shared" si="14"/>
        <v>-20.7</v>
      </c>
      <c r="BO7" s="52">
        <f t="shared" si="14"/>
        <v>-20</v>
      </c>
      <c r="BP7" s="49"/>
      <c r="BQ7" s="53">
        <f>BQ8</f>
        <v>22572</v>
      </c>
      <c r="BR7" s="53">
        <f t="shared" ref="BR7:BZ7" si="15">BR8</f>
        <v>37599</v>
      </c>
      <c r="BS7" s="53">
        <f t="shared" si="15"/>
        <v>39230</v>
      </c>
      <c r="BT7" s="53">
        <f t="shared" si="15"/>
        <v>52587</v>
      </c>
      <c r="BU7" s="53">
        <f t="shared" si="15"/>
        <v>53021</v>
      </c>
      <c r="BV7" s="53">
        <f t="shared" si="15"/>
        <v>4836</v>
      </c>
      <c r="BW7" s="53">
        <f t="shared" si="15"/>
        <v>37213</v>
      </c>
      <c r="BX7" s="53">
        <f t="shared" si="15"/>
        <v>17293</v>
      </c>
      <c r="BY7" s="53">
        <f t="shared" si="15"/>
        <v>15316</v>
      </c>
      <c r="BZ7" s="53">
        <f t="shared" si="15"/>
        <v>8831</v>
      </c>
      <c r="CA7" s="51"/>
      <c r="CB7" s="52" t="s">
        <v>103</v>
      </c>
      <c r="CC7" s="52" t="s">
        <v>103</v>
      </c>
      <c r="CD7" s="52" t="s">
        <v>103</v>
      </c>
      <c r="CE7" s="52" t="s">
        <v>103</v>
      </c>
      <c r="CF7" s="52" t="s">
        <v>103</v>
      </c>
      <c r="CG7" s="52" t="s">
        <v>103</v>
      </c>
      <c r="CH7" s="52" t="s">
        <v>103</v>
      </c>
      <c r="CI7" s="52" t="s">
        <v>103</v>
      </c>
      <c r="CJ7" s="52" t="s">
        <v>103</v>
      </c>
      <c r="CK7" s="52" t="s">
        <v>101</v>
      </c>
      <c r="CL7" s="49"/>
      <c r="CM7" s="51">
        <f>CM8</f>
        <v>1575765</v>
      </c>
      <c r="CN7" s="51">
        <f>CN8</f>
        <v>215880</v>
      </c>
      <c r="CO7" s="52" t="s">
        <v>103</v>
      </c>
      <c r="CP7" s="52" t="s">
        <v>103</v>
      </c>
      <c r="CQ7" s="52" t="s">
        <v>103</v>
      </c>
      <c r="CR7" s="52" t="s">
        <v>103</v>
      </c>
      <c r="CS7" s="52" t="s">
        <v>103</v>
      </c>
      <c r="CT7" s="52" t="s">
        <v>103</v>
      </c>
      <c r="CU7" s="52" t="s">
        <v>103</v>
      </c>
      <c r="CV7" s="52" t="s">
        <v>103</v>
      </c>
      <c r="CW7" s="52" t="s">
        <v>103</v>
      </c>
      <c r="CX7" s="52" t="s">
        <v>101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88</v>
      </c>
      <c r="DF7" s="52">
        <f t="shared" si="16"/>
        <v>77.3</v>
      </c>
      <c r="DG7" s="52">
        <f t="shared" si="16"/>
        <v>51.8</v>
      </c>
      <c r="DH7" s="52">
        <f t="shared" si="16"/>
        <v>45.3</v>
      </c>
      <c r="DI7" s="52">
        <f t="shared" si="16"/>
        <v>30</v>
      </c>
      <c r="DJ7" s="49"/>
      <c r="DK7" s="52">
        <f>DK8</f>
        <v>206.9</v>
      </c>
      <c r="DL7" s="52">
        <f t="shared" ref="DL7:DT7" si="17">DL8</f>
        <v>330</v>
      </c>
      <c r="DM7" s="52">
        <f t="shared" si="17"/>
        <v>359.2</v>
      </c>
      <c r="DN7" s="52">
        <f t="shared" si="17"/>
        <v>357.7</v>
      </c>
      <c r="DO7" s="52">
        <f t="shared" si="17"/>
        <v>365.4</v>
      </c>
      <c r="DP7" s="52">
        <f t="shared" si="17"/>
        <v>153.80000000000001</v>
      </c>
      <c r="DQ7" s="52">
        <f t="shared" si="17"/>
        <v>163.5</v>
      </c>
      <c r="DR7" s="52">
        <f t="shared" si="17"/>
        <v>178.3</v>
      </c>
      <c r="DS7" s="52">
        <f t="shared" si="17"/>
        <v>181.9</v>
      </c>
      <c r="DT7" s="52">
        <f t="shared" si="17"/>
        <v>184.5</v>
      </c>
      <c r="DU7" s="49"/>
    </row>
    <row r="8" spans="1:125" s="54" customFormat="1" x14ac:dyDescent="0.2">
      <c r="A8" s="37"/>
      <c r="B8" s="55">
        <v>2024</v>
      </c>
      <c r="C8" s="55">
        <v>232017</v>
      </c>
      <c r="D8" s="55">
        <v>47</v>
      </c>
      <c r="E8" s="55">
        <v>14</v>
      </c>
      <c r="F8" s="55">
        <v>0</v>
      </c>
      <c r="G8" s="55">
        <v>2</v>
      </c>
      <c r="H8" s="55" t="s">
        <v>104</v>
      </c>
      <c r="I8" s="55" t="s">
        <v>105</v>
      </c>
      <c r="J8" s="55" t="s">
        <v>106</v>
      </c>
      <c r="K8" s="55" t="s">
        <v>107</v>
      </c>
      <c r="L8" s="55" t="s">
        <v>108</v>
      </c>
      <c r="M8" s="55" t="s">
        <v>109</v>
      </c>
      <c r="N8" s="55" t="s">
        <v>110</v>
      </c>
      <c r="O8" s="56" t="s">
        <v>111</v>
      </c>
      <c r="P8" s="57" t="s">
        <v>112</v>
      </c>
      <c r="Q8" s="57" t="s">
        <v>113</v>
      </c>
      <c r="R8" s="58">
        <v>46</v>
      </c>
      <c r="S8" s="57" t="s">
        <v>114</v>
      </c>
      <c r="T8" s="57" t="s">
        <v>115</v>
      </c>
      <c r="U8" s="58">
        <v>5105</v>
      </c>
      <c r="V8" s="58">
        <v>130</v>
      </c>
      <c r="W8" s="58">
        <v>300</v>
      </c>
      <c r="X8" s="57" t="s">
        <v>116</v>
      </c>
      <c r="Y8" s="59">
        <v>181.4</v>
      </c>
      <c r="Z8" s="59">
        <v>245.9</v>
      </c>
      <c r="AA8" s="59">
        <v>217.9</v>
      </c>
      <c r="AB8" s="59">
        <v>296.39999999999998</v>
      </c>
      <c r="AC8" s="59">
        <v>269.3</v>
      </c>
      <c r="AD8" s="59">
        <v>111.3</v>
      </c>
      <c r="AE8" s="59">
        <v>158.80000000000001</v>
      </c>
      <c r="AF8" s="59">
        <v>120.9</v>
      </c>
      <c r="AG8" s="59">
        <v>123.1</v>
      </c>
      <c r="AH8" s="59">
        <v>116</v>
      </c>
      <c r="AI8" s="56">
        <v>1604.7</v>
      </c>
      <c r="AJ8" s="59">
        <v>0</v>
      </c>
      <c r="AK8" s="59">
        <v>0</v>
      </c>
      <c r="AL8" s="59">
        <v>3.5</v>
      </c>
      <c r="AM8" s="59">
        <v>0</v>
      </c>
      <c r="AN8" s="59">
        <v>0</v>
      </c>
      <c r="AO8" s="59">
        <v>10.1</v>
      </c>
      <c r="AP8" s="59">
        <v>8.6</v>
      </c>
      <c r="AQ8" s="59">
        <v>7.6</v>
      </c>
      <c r="AR8" s="59">
        <v>6.6</v>
      </c>
      <c r="AS8" s="59">
        <v>5.6</v>
      </c>
      <c r="AT8" s="56">
        <v>3.8</v>
      </c>
      <c r="AU8" s="60">
        <v>0</v>
      </c>
      <c r="AV8" s="60">
        <v>0</v>
      </c>
      <c r="AW8" s="60">
        <v>7</v>
      </c>
      <c r="AX8" s="60">
        <v>0</v>
      </c>
      <c r="AY8" s="60">
        <v>0</v>
      </c>
      <c r="AZ8" s="60">
        <v>654</v>
      </c>
      <c r="BA8" s="60">
        <v>2466</v>
      </c>
      <c r="BB8" s="60">
        <v>58</v>
      </c>
      <c r="BC8" s="60">
        <v>49</v>
      </c>
      <c r="BD8" s="60">
        <v>25</v>
      </c>
      <c r="BE8" s="60">
        <v>39</v>
      </c>
      <c r="BF8" s="59">
        <v>23.2</v>
      </c>
      <c r="BG8" s="59">
        <v>57.1</v>
      </c>
      <c r="BH8" s="59">
        <v>51.7</v>
      </c>
      <c r="BI8" s="59">
        <v>68.599999999999994</v>
      </c>
      <c r="BJ8" s="59">
        <v>67.099999999999994</v>
      </c>
      <c r="BK8" s="59">
        <v>-81</v>
      </c>
      <c r="BL8" s="59">
        <v>-25.1</v>
      </c>
      <c r="BM8" s="59">
        <v>-18</v>
      </c>
      <c r="BN8" s="59">
        <v>-20.7</v>
      </c>
      <c r="BO8" s="59">
        <v>-20</v>
      </c>
      <c r="BP8" s="56">
        <v>2</v>
      </c>
      <c r="BQ8" s="60">
        <v>22572</v>
      </c>
      <c r="BR8" s="60">
        <v>37599</v>
      </c>
      <c r="BS8" s="60">
        <v>39230</v>
      </c>
      <c r="BT8" s="61">
        <v>52587</v>
      </c>
      <c r="BU8" s="61">
        <v>53021</v>
      </c>
      <c r="BV8" s="60">
        <v>4836</v>
      </c>
      <c r="BW8" s="60">
        <v>37213</v>
      </c>
      <c r="BX8" s="60">
        <v>17293</v>
      </c>
      <c r="BY8" s="60">
        <v>15316</v>
      </c>
      <c r="BZ8" s="60">
        <v>8831</v>
      </c>
      <c r="CA8" s="58">
        <v>10905</v>
      </c>
      <c r="CB8" s="59" t="s">
        <v>108</v>
      </c>
      <c r="CC8" s="59" t="s">
        <v>108</v>
      </c>
      <c r="CD8" s="59" t="s">
        <v>108</v>
      </c>
      <c r="CE8" s="59" t="s">
        <v>108</v>
      </c>
      <c r="CF8" s="59" t="s">
        <v>108</v>
      </c>
      <c r="CG8" s="59" t="s">
        <v>108</v>
      </c>
      <c r="CH8" s="59" t="s">
        <v>108</v>
      </c>
      <c r="CI8" s="59" t="s">
        <v>108</v>
      </c>
      <c r="CJ8" s="59" t="s">
        <v>108</v>
      </c>
      <c r="CK8" s="59" t="s">
        <v>108</v>
      </c>
      <c r="CL8" s="56" t="s">
        <v>108</v>
      </c>
      <c r="CM8" s="58">
        <v>1575765</v>
      </c>
      <c r="CN8" s="58">
        <v>215880</v>
      </c>
      <c r="CO8" s="59" t="s">
        <v>108</v>
      </c>
      <c r="CP8" s="59" t="s">
        <v>108</v>
      </c>
      <c r="CQ8" s="59" t="s">
        <v>108</v>
      </c>
      <c r="CR8" s="59" t="s">
        <v>108</v>
      </c>
      <c r="CS8" s="59" t="s">
        <v>108</v>
      </c>
      <c r="CT8" s="59" t="s">
        <v>108</v>
      </c>
      <c r="CU8" s="59" t="s">
        <v>108</v>
      </c>
      <c r="CV8" s="59" t="s">
        <v>108</v>
      </c>
      <c r="CW8" s="59" t="s">
        <v>108</v>
      </c>
      <c r="CX8" s="59" t="s">
        <v>108</v>
      </c>
      <c r="CY8" s="56" t="s">
        <v>108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88</v>
      </c>
      <c r="DF8" s="59">
        <v>77.3</v>
      </c>
      <c r="DG8" s="59">
        <v>51.8</v>
      </c>
      <c r="DH8" s="59">
        <v>45.3</v>
      </c>
      <c r="DI8" s="59">
        <v>30</v>
      </c>
      <c r="DJ8" s="56">
        <v>73.400000000000006</v>
      </c>
      <c r="DK8" s="59">
        <v>206.9</v>
      </c>
      <c r="DL8" s="59">
        <v>330</v>
      </c>
      <c r="DM8" s="59">
        <v>359.2</v>
      </c>
      <c r="DN8" s="59">
        <v>357.7</v>
      </c>
      <c r="DO8" s="59">
        <v>365.4</v>
      </c>
      <c r="DP8" s="59">
        <v>153.80000000000001</v>
      </c>
      <c r="DQ8" s="59">
        <v>163.5</v>
      </c>
      <c r="DR8" s="59">
        <v>178.3</v>
      </c>
      <c r="DS8" s="59">
        <v>181.9</v>
      </c>
      <c r="DT8" s="59">
        <v>184.5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117</v>
      </c>
      <c r="C10" s="64" t="s">
        <v>118</v>
      </c>
      <c r="D10" s="64" t="s">
        <v>119</v>
      </c>
      <c r="E10" s="64" t="s">
        <v>120</v>
      </c>
      <c r="F10" s="64" t="s">
        <v>121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Printed>2026-02-19T02:29:06Z</cp:lastPrinted>
  <dcterms:created xsi:type="dcterms:W3CDTF">2025-12-12T09:29:54Z</dcterms:created>
  <dcterms:modified xsi:type="dcterms:W3CDTF">2026-02-19T02:29:07Z</dcterms:modified>
  <cp:category/>
</cp:coreProperties>
</file>