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3E5E4917-3F3D-4AA0-9B85-B18C50CBD8D1}" xr6:coauthVersionLast="47" xr6:coauthVersionMax="47" xr10:uidLastSave="{00000000-0000-0000-0000-000000000000}"/>
  <workbookProtection workbookAlgorithmName="SHA-512" workbookHashValue="If3zwz6rvXPV4wqqPU4nnNZ8tgD7/MXfONuKS8AoDc2djeIeu9cKTbmXBhvEensXpnooPkZRrzW/wBYOdXloKQ==" workbookSaltValue="CTVvQewugBNlRRpmwQRGPg==" workbookSpinCount="100000" lockStructure="1"/>
  <bookViews>
    <workbookView xWindow="-110" yWindow="-110" windowWidth="22780" windowHeight="145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<sst xmlns="http://schemas.openxmlformats.org/spreadsheetml/2006/main" count="278" uniqueCount="125">
  <si>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</si>
  <si>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</si>
  <si>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</si>
  <si>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</si>
  <si>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</si>
  <si>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</si>
  <si>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</si>
  <si>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</si>
  <si>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</si>
  <si>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</si>
  <si>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</si>
  <si>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</si>
  <si>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</si>
  <si>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</si>
  <si>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</si>
  <si>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</si>
  <si>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</si>
  <si>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</si>
  <si>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</si>
  <si>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</si>
  <si>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</si>
  <si>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</si>
  <si>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</si>
  <si>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</si>
  <si>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</si>
  <si>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</si>
  <si>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</si>
  <si>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</si>
  <si>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</si>
  <si>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</si>
  <si>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</si>
  <si>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</si>
  <si>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</si>
  <si>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</si>
  <si>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</si>
  <si>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</si>
  <si>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</si>
  <si>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</si>
  <si>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</si>
  <si>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</si>
  <si>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</si>
  <si>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</si>
  <si>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</si>
  <si>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</si>
  <si>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</si>
  <si>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</si>
  <si>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</si>
  <si>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</si>
  <si>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</si>
  <si>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</si>
  <si>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</si>
  <si>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</si>
  <si>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</si>
  <si>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</si>
  <si>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</si>
  <si>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</si>
  <si>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</si>
  <si>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</si>
  <si>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</si>
  <si>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</si>
  <si>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</si>
  <si>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</si>
  <si>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</si>
  <si>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</si>
  <si>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</si>
  <si>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</si>
  <si>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</si>
  <si>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</si>
  <si>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</si>
  <si>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</si>
  <si>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</si>
  <si>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</si>
  <si>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</si>
  <si>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</si>
  <si>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</si>
  <si>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</si>
  <si>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</si>
  <si>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</si>
  <si>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</si>
  <si>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</si>
  <si>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</si>
  <si>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</si>
  <si>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</si>
  <si>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</si>
  <si>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</si>
  <si>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</si>
  <si>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</si>
  <si>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</si>
  <si>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</si>
  <si>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</si>
  <si>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</si>
  <si>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</si>
  <si>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</si>
  <si>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</si>
  <si>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</si>
  <si>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</si>
  <si>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</si>
  <si>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</si>
  <si>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</si>
  <si>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</si>
  <si>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</si>
  <si>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</si>
  <si>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</si>
  <si>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</si>
  <si>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一宮市</t>
  </si>
  <si>
    <t>一宮駅東地下駐車場・銀座通公共駐車場</t>
  </si>
  <si>
    <t>法非適用</t>
  </si>
  <si>
    <t>駐車場整備事業</t>
  </si>
  <si>
    <t>-</t>
  </si>
  <si>
    <t>Ａ２Ｂ１</t>
  </si>
  <si>
    <t>非設置</t>
  </si>
  <si>
    <t>該当数値なし</t>
  </si>
  <si>
    <t>都市計画駐車場</t>
  </si>
  <si>
    <t>地下式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</si>
  <si>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</si>
  <si>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</si>
  <si>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</si>
  <si>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</si>
  <si>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</si>
  <si>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</si>
  <si>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</si>
  <si>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6年度は黒字続きであった収益が前年度比で約34pp下降し、①収益的収支比率は89と100を下回り赤字となった。収入は前年度とほぼ同額であったが、大規模な修繕を実施したことが要因である。同様の理由で、④売上高GOP比率についても34pp下降したが、類似施設平均値よりは上回った。
　なお、収入の補てんは基金を取り崩しており、他会計から補助金をうけていないため、②他会計補助金比率及び③駐車台数一台当たりの他会計補助金額の数値は0である。</t>
    <phoneticPr fontId="5"/>
  </si>
  <si>
    <t>　令和6年度からは入場から20分以内に出場した場合は無料としたため利用者が増え、⑪稼働率が前年度比で約57pp上昇した。
　また、例年、類似施設平均値を上回っており、これは駅から近く利便性が高いことが要因と考えられる。
　今後、地下駐車場基本計画に沿った改修を実施していくにあたり、長期にわたり一部または全部の車室を閉鎖して工事を実施する可能性があるため、効率的な修繕方法を検討し⑪稼働率の悪化を抑える必要がある。
　また、利用者の利用目的やニーズを把握し、引き続き運用方法を検討していく必要がある。</t>
    <rPh sb="162" eb="164">
      <t>コウジ</t>
    </rPh>
    <rPh sb="165" eb="167">
      <t>ジッシ</t>
    </rPh>
    <rPh sb="182" eb="184">
      <t>シュウゼン</t>
    </rPh>
    <rPh sb="191" eb="193">
      <t>カドウ</t>
    </rPh>
    <rPh sb="193" eb="194">
      <t>リツ</t>
    </rPh>
    <rPh sb="195" eb="197">
      <t>アッカ</t>
    </rPh>
    <rPh sb="198" eb="199">
      <t>オサ</t>
    </rPh>
    <rPh sb="212" eb="215">
      <t>リヨウシャ</t>
    </rPh>
    <rPh sb="216" eb="218">
      <t>リヨウ</t>
    </rPh>
    <rPh sb="218" eb="220">
      <t>モクテキ</t>
    </rPh>
    <rPh sb="225" eb="227">
      <t>ハアク</t>
    </rPh>
    <rPh sb="229" eb="230">
      <t>ヒ</t>
    </rPh>
    <rPh sb="231" eb="232">
      <t>ツヅ</t>
    </rPh>
    <rPh sb="233" eb="235">
      <t>ウンヨウ</t>
    </rPh>
    <rPh sb="235" eb="237">
      <t>ホウホウ</t>
    </rPh>
    <rPh sb="238" eb="240">
      <t>ケントウ</t>
    </rPh>
    <rPh sb="244" eb="246">
      <t>ヒツヨウ</t>
    </rPh>
    <phoneticPr fontId="5"/>
  </si>
  <si>
    <t>　令和2年度に企業債の償還が終了して令和3年度からは黒字化し、各指標の数値は類似施設平均値と比較しても概ね良い数値となっていたが、大規模な修繕が重なり、令和6年度には赤字となった。
　躯体や設備の老朽化が著しく、今後、地下駐車場基本計画に沿って改修を実施していく上で莫大な費用が必要であり、地方債等の借入れが想定され、①収益的収支比率等の悪化が予測される。営業収益を上げる（一般利用者の利用増）ために、利用者の利用目的やニーズを把握し、近隣駐車場と乖離しないような設定になっている駐車料金については、近隣駐車場の動向に注視しながら利用状況を踏まえた料金体制の見直しが必要である。
　また、PFI等の民間活力の導入を検討していく必要がある。</t>
    <rPh sb="1" eb="3">
      <t>レイワ</t>
    </rPh>
    <rPh sb="4" eb="6">
      <t>ネンド</t>
    </rPh>
    <rPh sb="7" eb="9">
      <t>キギョウ</t>
    </rPh>
    <rPh sb="9" eb="10">
      <t>サイ</t>
    </rPh>
    <rPh sb="11" eb="13">
      <t>ショウカン</t>
    </rPh>
    <rPh sb="14" eb="16">
      <t>シュウリョウ</t>
    </rPh>
    <rPh sb="18" eb="20">
      <t>レイワ</t>
    </rPh>
    <rPh sb="21" eb="23">
      <t>ネンド</t>
    </rPh>
    <rPh sb="26" eb="29">
      <t>クロジカ</t>
    </rPh>
    <rPh sb="31" eb="34">
      <t>カクシヒョウ</t>
    </rPh>
    <rPh sb="35" eb="37">
      <t>スウチ</t>
    </rPh>
    <rPh sb="38" eb="40">
      <t>ルイジ</t>
    </rPh>
    <rPh sb="40" eb="42">
      <t>シセツ</t>
    </rPh>
    <rPh sb="42" eb="45">
      <t>ヘイキンチ</t>
    </rPh>
    <rPh sb="46" eb="48">
      <t>ヒカク</t>
    </rPh>
    <rPh sb="51" eb="52">
      <t>オオム</t>
    </rPh>
    <rPh sb="53" eb="54">
      <t>ヨ</t>
    </rPh>
    <rPh sb="55" eb="57">
      <t>スウチ</t>
    </rPh>
    <rPh sb="65" eb="66">
      <t>オオ</t>
    </rPh>
    <rPh sb="66" eb="68">
      <t>キボ</t>
    </rPh>
    <rPh sb="69" eb="71">
      <t>シュウゼン</t>
    </rPh>
    <rPh sb="72" eb="73">
      <t>カサ</t>
    </rPh>
    <rPh sb="76" eb="78">
      <t>レイワ</t>
    </rPh>
    <rPh sb="79" eb="80">
      <t>ネン</t>
    </rPh>
    <rPh sb="80" eb="81">
      <t>ド</t>
    </rPh>
    <rPh sb="83" eb="85">
      <t>アカジ</t>
    </rPh>
    <rPh sb="106" eb="108">
      <t>コンゴ</t>
    </rPh>
    <rPh sb="125" eb="127">
      <t>ジッシ</t>
    </rPh>
    <rPh sb="131" eb="132">
      <t>ウエ</t>
    </rPh>
    <rPh sb="139" eb="141">
      <t>ヒツヨウ</t>
    </rPh>
    <rPh sb="148" eb="149">
      <t>トウ</t>
    </rPh>
    <rPh sb="150" eb="152">
      <t>カリイ</t>
    </rPh>
    <rPh sb="154" eb="156">
      <t>ソウテイ</t>
    </rPh>
    <rPh sb="187" eb="189">
      <t>イッパン</t>
    </rPh>
    <rPh sb="189" eb="192">
      <t>リヨウシャ</t>
    </rPh>
    <rPh sb="193" eb="195">
      <t>リヨウ</t>
    </rPh>
    <rPh sb="195" eb="196">
      <t>ゾウ</t>
    </rPh>
    <phoneticPr fontId="5"/>
  </si>
  <si>
    <t>　銀座通公共駐車場は、供用開始から49年が経過し躯体や設備の老朽化が著しく、また、一宮駅東地下駐車場は、供用開始から24年が経過し設備更新を行う必要がある。そのため、令和6年度に地下駐車場基本計画を策定し、銀座通公共駐車場については防水工事及び耐震工事を実施することとし、地下駐車場全体の設備については平準化し更新する予定である。
　なお、地方公営企業法を適用していないため⑥有形固定資産減価償却率と⑨累積欠損金比率については「該当数値なし」と表記。</t>
    <rPh sb="3" eb="4">
      <t>トオリ</t>
    </rPh>
    <rPh sb="27" eb="29">
      <t>セツビ</t>
    </rPh>
    <rPh sb="99" eb="101">
      <t>サクテイ</t>
    </rPh>
    <rPh sb="105" eb="106">
      <t>トオリ</t>
    </rPh>
    <rPh sb="198" eb="199">
      <t>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</si>
</sst>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82.7</c:v>
                </c:pt>
                <c:pt idx="1">
                  <c:v>158.9</c:v>
                </c:pt>
                <c:pt idx="2">
                  <c:v>169.6</c:v>
                </c:pt>
                <c:pt idx="3">
                  <c:v>123.1</c:v>
                </c:pt>
                <c:pt idx="4">
                  <c:v>89</c:v>
                </c:pt>
              </c:numCache>
            </c:numRef>
          </c:val>
          <c:extLst>
            <c:ext xmlns:c16="http://schemas.microsoft.com/office/drawing/2014/chart" uri="{C3380CC4-5D6E-409C-BE32-E72D297353CC}">
              <c16:uniqueId val="{00000000-76A8-4FC4-B2BC-3B9E00D38D1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76A8-4FC4-B2BC-3B9E00D38D1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397-40DD-A7C7-D021D73ECCA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F397-40DD-A7C7-D021D73ECCA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375-48EC-9DD7-9F40B2711B9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375-48EC-9DD7-9F40B2711B9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1FC-4F34-870F-3F1683AF050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1FC-4F34-870F-3F1683AF050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B82-4AE4-AAF4-B09149387B7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BB82-4AE4-AAF4-B09149387B7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087-4ED0-B133-31C557D342F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C087-4ED0-B133-31C557D342F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211.8</c:v>
                </c:pt>
                <c:pt idx="1">
                  <c:v>222.8</c:v>
                </c:pt>
                <c:pt idx="2">
                  <c:v>248.8</c:v>
                </c:pt>
                <c:pt idx="3">
                  <c:v>261</c:v>
                </c:pt>
                <c:pt idx="4">
                  <c:v>317.8</c:v>
                </c:pt>
              </c:numCache>
            </c:numRef>
          </c:val>
          <c:extLst>
            <c:ext xmlns:c16="http://schemas.microsoft.com/office/drawing/2014/chart" uri="{C3380CC4-5D6E-409C-BE32-E72D297353CC}">
              <c16:uniqueId val="{00000000-FB02-4B60-9082-2064618F562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FB02-4B60-9082-2064618F562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40.700000000000003</c:v>
                </c:pt>
                <c:pt idx="1">
                  <c:v>41.1</c:v>
                </c:pt>
                <c:pt idx="2">
                  <c:v>44.7</c:v>
                </c:pt>
                <c:pt idx="3">
                  <c:v>23.1</c:v>
                </c:pt>
                <c:pt idx="4">
                  <c:v>-10.9</c:v>
                </c:pt>
              </c:numCache>
            </c:numRef>
          </c:val>
          <c:extLst>
            <c:ext xmlns:c16="http://schemas.microsoft.com/office/drawing/2014/chart" uri="{C3380CC4-5D6E-409C-BE32-E72D297353CC}">
              <c16:uniqueId val="{00000000-C82A-4276-83BC-8AC020AE571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C82A-4276-83BC-8AC020AE571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30852</c:v>
                </c:pt>
                <c:pt idx="1">
                  <c:v>31532</c:v>
                </c:pt>
                <c:pt idx="2">
                  <c:v>40029</c:v>
                </c:pt>
                <c:pt idx="3">
                  <c:v>19360</c:v>
                </c:pt>
                <c:pt idx="4">
                  <c:v>-12607</c:v>
                </c:pt>
              </c:numCache>
            </c:numRef>
          </c:val>
          <c:extLst>
            <c:ext xmlns:c16="http://schemas.microsoft.com/office/drawing/2014/chart" uri="{C3380CC4-5D6E-409C-BE32-E72D297353CC}">
              <c16:uniqueId val="{00000000-CA89-4AC1-B496-4436810E4DA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CA89-4AC1-B496-4436810E4DA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愛知県一宮市　一宮駅東地下駐車場・銀座通公共駐車場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10860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236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121</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82.7</v>
      </c>
      <c r="V31" s="98"/>
      <c r="W31" s="98"/>
      <c r="X31" s="98"/>
      <c r="Y31" s="98"/>
      <c r="Z31" s="98"/>
      <c r="AA31" s="98"/>
      <c r="AB31" s="98"/>
      <c r="AC31" s="98"/>
      <c r="AD31" s="98"/>
      <c r="AE31" s="98"/>
      <c r="AF31" s="98"/>
      <c r="AG31" s="98"/>
      <c r="AH31" s="98"/>
      <c r="AI31" s="98"/>
      <c r="AJ31" s="98"/>
      <c r="AK31" s="98"/>
      <c r="AL31" s="98"/>
      <c r="AM31" s="98"/>
      <c r="AN31" s="98">
        <f>データ!Z7</f>
        <v>158.9</v>
      </c>
      <c r="AO31" s="98"/>
      <c r="AP31" s="98"/>
      <c r="AQ31" s="98"/>
      <c r="AR31" s="98"/>
      <c r="AS31" s="98"/>
      <c r="AT31" s="98"/>
      <c r="AU31" s="98"/>
      <c r="AV31" s="98"/>
      <c r="AW31" s="98"/>
      <c r="AX31" s="98"/>
      <c r="AY31" s="98"/>
      <c r="AZ31" s="98"/>
      <c r="BA31" s="98"/>
      <c r="BB31" s="98"/>
      <c r="BC31" s="98"/>
      <c r="BD31" s="98"/>
      <c r="BE31" s="98"/>
      <c r="BF31" s="98"/>
      <c r="BG31" s="98">
        <f>データ!AA7</f>
        <v>169.6</v>
      </c>
      <c r="BH31" s="98"/>
      <c r="BI31" s="98"/>
      <c r="BJ31" s="98"/>
      <c r="BK31" s="98"/>
      <c r="BL31" s="98"/>
      <c r="BM31" s="98"/>
      <c r="BN31" s="98"/>
      <c r="BO31" s="98"/>
      <c r="BP31" s="98"/>
      <c r="BQ31" s="98"/>
      <c r="BR31" s="98"/>
      <c r="BS31" s="98"/>
      <c r="BT31" s="98"/>
      <c r="BU31" s="98"/>
      <c r="BV31" s="98"/>
      <c r="BW31" s="98"/>
      <c r="BX31" s="98"/>
      <c r="BY31" s="98"/>
      <c r="BZ31" s="98">
        <f>データ!AB7</f>
        <v>123.1</v>
      </c>
      <c r="CA31" s="98"/>
      <c r="CB31" s="98"/>
      <c r="CC31" s="98"/>
      <c r="CD31" s="98"/>
      <c r="CE31" s="98"/>
      <c r="CF31" s="98"/>
      <c r="CG31" s="98"/>
      <c r="CH31" s="98"/>
      <c r="CI31" s="98"/>
      <c r="CJ31" s="98"/>
      <c r="CK31" s="98"/>
      <c r="CL31" s="98"/>
      <c r="CM31" s="98"/>
      <c r="CN31" s="98"/>
      <c r="CO31" s="98"/>
      <c r="CP31" s="98"/>
      <c r="CQ31" s="98"/>
      <c r="CR31" s="98"/>
      <c r="CS31" s="98">
        <f>データ!AC7</f>
        <v>89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211.8</v>
      </c>
      <c r="JD31" s="67"/>
      <c r="JE31" s="67"/>
      <c r="JF31" s="67"/>
      <c r="JG31" s="67"/>
      <c r="JH31" s="67"/>
      <c r="JI31" s="67"/>
      <c r="JJ31" s="67"/>
      <c r="JK31" s="67"/>
      <c r="JL31" s="67"/>
      <c r="JM31" s="67"/>
      <c r="JN31" s="67"/>
      <c r="JO31" s="67"/>
      <c r="JP31" s="67"/>
      <c r="JQ31" s="67"/>
      <c r="JR31" s="67"/>
      <c r="JS31" s="67"/>
      <c r="JT31" s="67"/>
      <c r="JU31" s="68"/>
      <c r="JV31" s="66">
        <f>データ!DL7</f>
        <v>222.8</v>
      </c>
      <c r="JW31" s="67"/>
      <c r="JX31" s="67"/>
      <c r="JY31" s="67"/>
      <c r="JZ31" s="67"/>
      <c r="KA31" s="67"/>
      <c r="KB31" s="67"/>
      <c r="KC31" s="67"/>
      <c r="KD31" s="67"/>
      <c r="KE31" s="67"/>
      <c r="KF31" s="67"/>
      <c r="KG31" s="67"/>
      <c r="KH31" s="67"/>
      <c r="KI31" s="67"/>
      <c r="KJ31" s="67"/>
      <c r="KK31" s="67"/>
      <c r="KL31" s="67"/>
      <c r="KM31" s="67"/>
      <c r="KN31" s="68"/>
      <c r="KO31" s="66">
        <f>データ!DM7</f>
        <v>248.8</v>
      </c>
      <c r="KP31" s="67"/>
      <c r="KQ31" s="67"/>
      <c r="KR31" s="67"/>
      <c r="KS31" s="67"/>
      <c r="KT31" s="67"/>
      <c r="KU31" s="67"/>
      <c r="KV31" s="67"/>
      <c r="KW31" s="67"/>
      <c r="KX31" s="67"/>
      <c r="KY31" s="67"/>
      <c r="KZ31" s="67"/>
      <c r="LA31" s="67"/>
      <c r="LB31" s="67"/>
      <c r="LC31" s="67"/>
      <c r="LD31" s="67"/>
      <c r="LE31" s="67"/>
      <c r="LF31" s="67"/>
      <c r="LG31" s="68"/>
      <c r="LH31" s="66">
        <f>データ!DN7</f>
        <v>261</v>
      </c>
      <c r="LI31" s="67"/>
      <c r="LJ31" s="67"/>
      <c r="LK31" s="67"/>
      <c r="LL31" s="67"/>
      <c r="LM31" s="67"/>
      <c r="LN31" s="67"/>
      <c r="LO31" s="67"/>
      <c r="LP31" s="67"/>
      <c r="LQ31" s="67"/>
      <c r="LR31" s="67"/>
      <c r="LS31" s="67"/>
      <c r="LT31" s="67"/>
      <c r="LU31" s="67"/>
      <c r="LV31" s="67"/>
      <c r="LW31" s="67"/>
      <c r="LX31" s="67"/>
      <c r="LY31" s="67"/>
      <c r="LZ31" s="68"/>
      <c r="MA31" s="66">
        <f>データ!DO7</f>
        <v>317.8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124</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122</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40.700000000000003</v>
      </c>
      <c r="EM52" s="98"/>
      <c r="EN52" s="98"/>
      <c r="EO52" s="98"/>
      <c r="EP52" s="98"/>
      <c r="EQ52" s="98"/>
      <c r="ER52" s="98"/>
      <c r="ES52" s="98"/>
      <c r="ET52" s="98"/>
      <c r="EU52" s="98"/>
      <c r="EV52" s="98"/>
      <c r="EW52" s="98"/>
      <c r="EX52" s="98"/>
      <c r="EY52" s="98"/>
      <c r="EZ52" s="98"/>
      <c r="FA52" s="98"/>
      <c r="FB52" s="98"/>
      <c r="FC52" s="98"/>
      <c r="FD52" s="98"/>
      <c r="FE52" s="98">
        <f>データ!BG7</f>
        <v>41.1</v>
      </c>
      <c r="FF52" s="98"/>
      <c r="FG52" s="98"/>
      <c r="FH52" s="98"/>
      <c r="FI52" s="98"/>
      <c r="FJ52" s="98"/>
      <c r="FK52" s="98"/>
      <c r="FL52" s="98"/>
      <c r="FM52" s="98"/>
      <c r="FN52" s="98"/>
      <c r="FO52" s="98"/>
      <c r="FP52" s="98"/>
      <c r="FQ52" s="98"/>
      <c r="FR52" s="98"/>
      <c r="FS52" s="98"/>
      <c r="FT52" s="98"/>
      <c r="FU52" s="98"/>
      <c r="FV52" s="98"/>
      <c r="FW52" s="98"/>
      <c r="FX52" s="98">
        <f>データ!BH7</f>
        <v>44.7</v>
      </c>
      <c r="FY52" s="98"/>
      <c r="FZ52" s="98"/>
      <c r="GA52" s="98"/>
      <c r="GB52" s="98"/>
      <c r="GC52" s="98"/>
      <c r="GD52" s="98"/>
      <c r="GE52" s="98"/>
      <c r="GF52" s="98"/>
      <c r="GG52" s="98"/>
      <c r="GH52" s="98"/>
      <c r="GI52" s="98"/>
      <c r="GJ52" s="98"/>
      <c r="GK52" s="98"/>
      <c r="GL52" s="98"/>
      <c r="GM52" s="98"/>
      <c r="GN52" s="98"/>
      <c r="GO52" s="98"/>
      <c r="GP52" s="98"/>
      <c r="GQ52" s="98">
        <f>データ!BI7</f>
        <v>23.1</v>
      </c>
      <c r="GR52" s="98"/>
      <c r="GS52" s="98"/>
      <c r="GT52" s="98"/>
      <c r="GU52" s="98"/>
      <c r="GV52" s="98"/>
      <c r="GW52" s="98"/>
      <c r="GX52" s="98"/>
      <c r="GY52" s="98"/>
      <c r="GZ52" s="98"/>
      <c r="HA52" s="98"/>
      <c r="HB52" s="98"/>
      <c r="HC52" s="98"/>
      <c r="HD52" s="98"/>
      <c r="HE52" s="98"/>
      <c r="HF52" s="98"/>
      <c r="HG52" s="98"/>
      <c r="HH52" s="98"/>
      <c r="HI52" s="98"/>
      <c r="HJ52" s="98">
        <f>データ!BJ7</f>
        <v>-10.9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30852</v>
      </c>
      <c r="JD52" s="97"/>
      <c r="JE52" s="97"/>
      <c r="JF52" s="97"/>
      <c r="JG52" s="97"/>
      <c r="JH52" s="97"/>
      <c r="JI52" s="97"/>
      <c r="JJ52" s="97"/>
      <c r="JK52" s="97"/>
      <c r="JL52" s="97"/>
      <c r="JM52" s="97"/>
      <c r="JN52" s="97"/>
      <c r="JO52" s="97"/>
      <c r="JP52" s="97"/>
      <c r="JQ52" s="97"/>
      <c r="JR52" s="97"/>
      <c r="JS52" s="97"/>
      <c r="JT52" s="97"/>
      <c r="JU52" s="97"/>
      <c r="JV52" s="97">
        <f>データ!BR7</f>
        <v>31532</v>
      </c>
      <c r="JW52" s="97"/>
      <c r="JX52" s="97"/>
      <c r="JY52" s="97"/>
      <c r="JZ52" s="97"/>
      <c r="KA52" s="97"/>
      <c r="KB52" s="97"/>
      <c r="KC52" s="97"/>
      <c r="KD52" s="97"/>
      <c r="KE52" s="97"/>
      <c r="KF52" s="97"/>
      <c r="KG52" s="97"/>
      <c r="KH52" s="97"/>
      <c r="KI52" s="97"/>
      <c r="KJ52" s="97"/>
      <c r="KK52" s="97"/>
      <c r="KL52" s="97"/>
      <c r="KM52" s="97"/>
      <c r="KN52" s="97"/>
      <c r="KO52" s="97">
        <f>データ!BS7</f>
        <v>40029</v>
      </c>
      <c r="KP52" s="97"/>
      <c r="KQ52" s="97"/>
      <c r="KR52" s="97"/>
      <c r="KS52" s="97"/>
      <c r="KT52" s="97"/>
      <c r="KU52" s="97"/>
      <c r="KV52" s="97"/>
      <c r="KW52" s="97"/>
      <c r="KX52" s="97"/>
      <c r="KY52" s="97"/>
      <c r="KZ52" s="97"/>
      <c r="LA52" s="97"/>
      <c r="LB52" s="97"/>
      <c r="LC52" s="97"/>
      <c r="LD52" s="97"/>
      <c r="LE52" s="97"/>
      <c r="LF52" s="97"/>
      <c r="LG52" s="97"/>
      <c r="LH52" s="97">
        <f>データ!BT7</f>
        <v>19360</v>
      </c>
      <c r="LI52" s="97"/>
      <c r="LJ52" s="97"/>
      <c r="LK52" s="97"/>
      <c r="LL52" s="97"/>
      <c r="LM52" s="97"/>
      <c r="LN52" s="97"/>
      <c r="LO52" s="97"/>
      <c r="LP52" s="97"/>
      <c r="LQ52" s="97"/>
      <c r="LR52" s="97"/>
      <c r="LS52" s="97"/>
      <c r="LT52" s="97"/>
      <c r="LU52" s="97"/>
      <c r="LV52" s="97"/>
      <c r="LW52" s="97"/>
      <c r="LX52" s="97"/>
      <c r="LY52" s="97"/>
      <c r="LZ52" s="97"/>
      <c r="MA52" s="97">
        <f>データ!BU7</f>
        <v>-12607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123</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5101391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41860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GXbDU+ntlQvTGiYhS+1+BruhZAscE0mznNxcKfdXNQ0VSj0SzLPmchGa7qZeg/iZ1OVjgg9SUX9+S/rpX5n7w==" saltValue="66QTOMA5FVf1kN9QPytv+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2024</v>
      </c>
      <c r="C6" s="48">
        <f t="shared" ref="C6:X6" si="1">C8</f>
        <v>232033</v>
      </c>
      <c r="D6" s="48">
        <f t="shared" si="1"/>
        <v>47</v>
      </c>
      <c r="E6" s="48">
        <f t="shared" si="1"/>
        <v>14</v>
      </c>
      <c r="F6" s="48">
        <f t="shared" si="1"/>
        <v>0</v>
      </c>
      <c r="G6" s="48">
        <f t="shared" si="1"/>
        <v>1</v>
      </c>
      <c r="H6" s="48" t="str">
        <f>SUBSTITUTE(H8,"　","")</f>
        <v>愛知県一宮市</v>
      </c>
      <c r="I6" s="48" t="str">
        <f t="shared" si="1"/>
        <v>一宮駅東地下駐車場・銀座通公共駐車場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49</v>
      </c>
      <c r="S6" s="50" t="str">
        <f t="shared" si="1"/>
        <v>駅</v>
      </c>
      <c r="T6" s="50" t="str">
        <f t="shared" si="1"/>
        <v>無</v>
      </c>
      <c r="U6" s="51">
        <f t="shared" si="1"/>
        <v>10860</v>
      </c>
      <c r="V6" s="51">
        <f t="shared" si="1"/>
        <v>236</v>
      </c>
      <c r="W6" s="51">
        <f t="shared" si="1"/>
        <v>200</v>
      </c>
      <c r="X6" s="50" t="str">
        <f t="shared" si="1"/>
        <v>無</v>
      </c>
      <c r="Y6" s="52">
        <f>IF(Y8="-",NA(),Y8)</f>
        <v>82.7</v>
      </c>
      <c r="Z6" s="52">
        <f t="shared" ref="Z6:AH6" si="2">IF(Z8="-",NA(),Z8)</f>
        <v>158.9</v>
      </c>
      <c r="AA6" s="52">
        <f t="shared" si="2"/>
        <v>169.6</v>
      </c>
      <c r="AB6" s="52">
        <f t="shared" si="2"/>
        <v>123.1</v>
      </c>
      <c r="AC6" s="52">
        <f t="shared" si="2"/>
        <v>89</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40.700000000000003</v>
      </c>
      <c r="BG6" s="52">
        <f t="shared" ref="BG6:BO6" si="5">IF(BG8="-",NA(),BG8)</f>
        <v>41.1</v>
      </c>
      <c r="BH6" s="52">
        <f t="shared" si="5"/>
        <v>44.7</v>
      </c>
      <c r="BI6" s="52">
        <f t="shared" si="5"/>
        <v>23.1</v>
      </c>
      <c r="BJ6" s="52">
        <f t="shared" si="5"/>
        <v>-10.9</v>
      </c>
      <c r="BK6" s="52">
        <f t="shared" si="5"/>
        <v>-81</v>
      </c>
      <c r="BL6" s="52">
        <f t="shared" si="5"/>
        <v>-25.1</v>
      </c>
      <c r="BM6" s="52">
        <f t="shared" si="5"/>
        <v>-18</v>
      </c>
      <c r="BN6" s="52">
        <f t="shared" si="5"/>
        <v>-20.7</v>
      </c>
      <c r="BO6" s="52">
        <f t="shared" si="5"/>
        <v>-20</v>
      </c>
      <c r="BP6" s="49" t="str">
        <f>IF(BP8="-","",IF(BP8="-","【-】","【"&amp;SUBSTITUTE(TEXT(BP8,"#,##0.0"),"-","△")&amp;"】"))</f>
        <v>【2.0】</v>
      </c>
      <c r="BQ6" s="53">
        <f>IF(BQ8="-",NA(),BQ8)</f>
        <v>30852</v>
      </c>
      <c r="BR6" s="53">
        <f t="shared" ref="BR6:BZ6" si="6">IF(BR8="-",NA(),BR8)</f>
        <v>31532</v>
      </c>
      <c r="BS6" s="53">
        <f t="shared" si="6"/>
        <v>40029</v>
      </c>
      <c r="BT6" s="53">
        <f t="shared" si="6"/>
        <v>19360</v>
      </c>
      <c r="BU6" s="53">
        <f t="shared" si="6"/>
        <v>-12607</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101</v>
      </c>
      <c r="CM6" s="51">
        <f t="shared" ref="CM6:CN6" si="7">CM8</f>
        <v>5101391</v>
      </c>
      <c r="CN6" s="51">
        <f t="shared" si="7"/>
        <v>41860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211.8</v>
      </c>
      <c r="DL6" s="52">
        <f t="shared" ref="DL6:DT6" si="9">IF(DL8="-",NA(),DL8)</f>
        <v>222.8</v>
      </c>
      <c r="DM6" s="52">
        <f t="shared" si="9"/>
        <v>248.8</v>
      </c>
      <c r="DN6" s="52">
        <f t="shared" si="9"/>
        <v>261</v>
      </c>
      <c r="DO6" s="52">
        <f t="shared" si="9"/>
        <v>317.8</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102</v>
      </c>
      <c r="B7" s="48">
        <f t="shared" ref="B7:X7" si="10">B8</f>
        <v>2024</v>
      </c>
      <c r="C7" s="48">
        <f t="shared" si="10"/>
        <v>232033</v>
      </c>
      <c r="D7" s="48">
        <f t="shared" si="10"/>
        <v>47</v>
      </c>
      <c r="E7" s="48">
        <f t="shared" si="10"/>
        <v>14</v>
      </c>
      <c r="F7" s="48">
        <f t="shared" si="10"/>
        <v>0</v>
      </c>
      <c r="G7" s="48">
        <f t="shared" si="10"/>
        <v>1</v>
      </c>
      <c r="H7" s="48" t="str">
        <f t="shared" si="10"/>
        <v>愛知県　一宮市</v>
      </c>
      <c r="I7" s="48" t="str">
        <f t="shared" si="10"/>
        <v>一宮駅東地下駐車場・銀座通公共駐車場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49</v>
      </c>
      <c r="S7" s="50" t="str">
        <f t="shared" si="10"/>
        <v>駅</v>
      </c>
      <c r="T7" s="50" t="str">
        <f t="shared" si="10"/>
        <v>無</v>
      </c>
      <c r="U7" s="51">
        <f t="shared" si="10"/>
        <v>10860</v>
      </c>
      <c r="V7" s="51">
        <f t="shared" si="10"/>
        <v>236</v>
      </c>
      <c r="W7" s="51">
        <f t="shared" si="10"/>
        <v>200</v>
      </c>
      <c r="X7" s="50" t="str">
        <f t="shared" si="10"/>
        <v>無</v>
      </c>
      <c r="Y7" s="52">
        <f>Y8</f>
        <v>82.7</v>
      </c>
      <c r="Z7" s="52">
        <f t="shared" ref="Z7:AH7" si="11">Z8</f>
        <v>158.9</v>
      </c>
      <c r="AA7" s="52">
        <f t="shared" si="11"/>
        <v>169.6</v>
      </c>
      <c r="AB7" s="52">
        <f t="shared" si="11"/>
        <v>123.1</v>
      </c>
      <c r="AC7" s="52">
        <f t="shared" si="11"/>
        <v>89</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40.700000000000003</v>
      </c>
      <c r="BG7" s="52">
        <f t="shared" ref="BG7:BO7" si="14">BG8</f>
        <v>41.1</v>
      </c>
      <c r="BH7" s="52">
        <f t="shared" si="14"/>
        <v>44.7</v>
      </c>
      <c r="BI7" s="52">
        <f t="shared" si="14"/>
        <v>23.1</v>
      </c>
      <c r="BJ7" s="52">
        <f t="shared" si="14"/>
        <v>-10.9</v>
      </c>
      <c r="BK7" s="52">
        <f t="shared" si="14"/>
        <v>-81</v>
      </c>
      <c r="BL7" s="52">
        <f t="shared" si="14"/>
        <v>-25.1</v>
      </c>
      <c r="BM7" s="52">
        <f t="shared" si="14"/>
        <v>-18</v>
      </c>
      <c r="BN7" s="52">
        <f t="shared" si="14"/>
        <v>-20.7</v>
      </c>
      <c r="BO7" s="52">
        <f t="shared" si="14"/>
        <v>-20</v>
      </c>
      <c r="BP7" s="49"/>
      <c r="BQ7" s="53">
        <f>BQ8</f>
        <v>30852</v>
      </c>
      <c r="BR7" s="53">
        <f t="shared" ref="BR7:BZ7" si="15">BR8</f>
        <v>31532</v>
      </c>
      <c r="BS7" s="53">
        <f t="shared" si="15"/>
        <v>40029</v>
      </c>
      <c r="BT7" s="53">
        <f t="shared" si="15"/>
        <v>19360</v>
      </c>
      <c r="BU7" s="53">
        <f t="shared" si="15"/>
        <v>-12607</v>
      </c>
      <c r="BV7" s="53">
        <f t="shared" si="15"/>
        <v>4836</v>
      </c>
      <c r="BW7" s="53">
        <f t="shared" si="15"/>
        <v>37213</v>
      </c>
      <c r="BX7" s="53">
        <f t="shared" si="15"/>
        <v>17293</v>
      </c>
      <c r="BY7" s="53">
        <f t="shared" si="15"/>
        <v>15316</v>
      </c>
      <c r="BZ7" s="53">
        <f t="shared" si="15"/>
        <v>8831</v>
      </c>
      <c r="CA7" s="51"/>
      <c r="CB7" s="52" t="s">
        <v>103</v>
      </c>
      <c r="CC7" s="52" t="s">
        <v>103</v>
      </c>
      <c r="CD7" s="52" t="s">
        <v>103</v>
      </c>
      <c r="CE7" s="52" t="s">
        <v>103</v>
      </c>
      <c r="CF7" s="52" t="s">
        <v>103</v>
      </c>
      <c r="CG7" s="52" t="s">
        <v>103</v>
      </c>
      <c r="CH7" s="52" t="s">
        <v>103</v>
      </c>
      <c r="CI7" s="52" t="s">
        <v>103</v>
      </c>
      <c r="CJ7" s="52" t="s">
        <v>103</v>
      </c>
      <c r="CK7" s="52" t="s">
        <v>101</v>
      </c>
      <c r="CL7" s="49"/>
      <c r="CM7" s="51">
        <f>CM8</f>
        <v>5101391</v>
      </c>
      <c r="CN7" s="51">
        <f>CN8</f>
        <v>41860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211.8</v>
      </c>
      <c r="DL7" s="52">
        <f t="shared" ref="DL7:DT7" si="17">DL8</f>
        <v>222.8</v>
      </c>
      <c r="DM7" s="52">
        <f t="shared" si="17"/>
        <v>248.8</v>
      </c>
      <c r="DN7" s="52">
        <f t="shared" si="17"/>
        <v>261</v>
      </c>
      <c r="DO7" s="52">
        <f t="shared" si="17"/>
        <v>317.8</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232033</v>
      </c>
      <c r="D8" s="55">
        <v>47</v>
      </c>
      <c r="E8" s="55">
        <v>14</v>
      </c>
      <c r="F8" s="55">
        <v>0</v>
      </c>
      <c r="G8" s="55">
        <v>1</v>
      </c>
      <c r="H8" s="55" t="s">
        <v>104</v>
      </c>
      <c r="I8" s="55" t="s">
        <v>105</v>
      </c>
      <c r="J8" s="55" t="s">
        <v>106</v>
      </c>
      <c r="K8" s="55" t="s">
        <v>107</v>
      </c>
      <c r="L8" s="55" t="s">
        <v>108</v>
      </c>
      <c r="M8" s="55" t="s">
        <v>109</v>
      </c>
      <c r="N8" s="55" t="s">
        <v>110</v>
      </c>
      <c r="O8" s="56" t="s">
        <v>111</v>
      </c>
      <c r="P8" s="57" t="s">
        <v>112</v>
      </c>
      <c r="Q8" s="57" t="s">
        <v>113</v>
      </c>
      <c r="R8" s="58">
        <v>49</v>
      </c>
      <c r="S8" s="57" t="s">
        <v>114</v>
      </c>
      <c r="T8" s="57" t="s">
        <v>115</v>
      </c>
      <c r="U8" s="58">
        <v>10860</v>
      </c>
      <c r="V8" s="58">
        <v>236</v>
      </c>
      <c r="W8" s="58">
        <v>200</v>
      </c>
      <c r="X8" s="57" t="s">
        <v>115</v>
      </c>
      <c r="Y8" s="59">
        <v>82.7</v>
      </c>
      <c r="Z8" s="59">
        <v>158.9</v>
      </c>
      <c r="AA8" s="59">
        <v>169.6</v>
      </c>
      <c r="AB8" s="59">
        <v>123.1</v>
      </c>
      <c r="AC8" s="59">
        <v>89</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40.700000000000003</v>
      </c>
      <c r="BG8" s="59">
        <v>41.1</v>
      </c>
      <c r="BH8" s="59">
        <v>44.7</v>
      </c>
      <c r="BI8" s="59">
        <v>23.1</v>
      </c>
      <c r="BJ8" s="59">
        <v>-10.9</v>
      </c>
      <c r="BK8" s="59">
        <v>-81</v>
      </c>
      <c r="BL8" s="59">
        <v>-25.1</v>
      </c>
      <c r="BM8" s="59">
        <v>-18</v>
      </c>
      <c r="BN8" s="59">
        <v>-20.7</v>
      </c>
      <c r="BO8" s="59">
        <v>-20</v>
      </c>
      <c r="BP8" s="56">
        <v>2</v>
      </c>
      <c r="BQ8" s="60">
        <v>30852</v>
      </c>
      <c r="BR8" s="60">
        <v>31532</v>
      </c>
      <c r="BS8" s="60">
        <v>40029</v>
      </c>
      <c r="BT8" s="61">
        <v>19360</v>
      </c>
      <c r="BU8" s="61">
        <v>-12607</v>
      </c>
      <c r="BV8" s="60">
        <v>4836</v>
      </c>
      <c r="BW8" s="60">
        <v>37213</v>
      </c>
      <c r="BX8" s="60">
        <v>17293</v>
      </c>
      <c r="BY8" s="60">
        <v>15316</v>
      </c>
      <c r="BZ8" s="60">
        <v>8831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5101391</v>
      </c>
      <c r="CN8" s="58">
        <v>41860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88</v>
      </c>
      <c r="DF8" s="59">
        <v>77.3</v>
      </c>
      <c r="DG8" s="59">
        <v>51.8</v>
      </c>
      <c r="DH8" s="59">
        <v>45.3</v>
      </c>
      <c r="DI8" s="59">
        <v>30</v>
      </c>
      <c r="DJ8" s="56">
        <v>73.400000000000006</v>
      </c>
      <c r="DK8" s="59">
        <v>211.8</v>
      </c>
      <c r="DL8" s="59">
        <v>222.8</v>
      </c>
      <c r="DM8" s="59">
        <v>248.8</v>
      </c>
      <c r="DN8" s="59">
        <v>261</v>
      </c>
      <c r="DO8" s="59">
        <v>317.8</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116</v>
      </c>
      <c r="C10" s="64" t="s">
        <v>117</v>
      </c>
      <c r="D10" s="64" t="s">
        <v>118</v>
      </c>
      <c r="E10" s="64" t="s">
        <v>119</v>
      </c>
      <c r="F10" s="64" t="s">
        <v>120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2026-02-26T06:20:55Z</cp:lastPrinted>
  <dcterms:created xsi:type="dcterms:W3CDTF">2025-12-12T09:29:56Z</dcterms:created>
  <dcterms:modified xsi:type="dcterms:W3CDTF">2026-02-27T09:15:38Z</dcterms:modified>
  <cp:category/>
</cp:coreProperties>
</file>