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50_産業部\10_経済振興課\06_勝川\8 公営企業決算報告(総務省6月1週までに作成)\R07\05　その他照会\【経営比較分析表】2024_232068_47_140\"/>
    </mc:Choice>
  </mc:AlternateContent>
  <xr:revisionPtr revIDLastSave="0" documentId="13_ncr:1_{610EA1FF-15A5-492B-A41A-3D0694DDCAE5}" xr6:coauthVersionLast="47" xr6:coauthVersionMax="47" xr10:uidLastSave="{00000000-0000-0000-0000-000000000000}"/>
  <workbookProtection workbookAlgorithmName="SHA-512" workbookHashValue="a87PSpPBDCWUdLxGLcQwPsC3Pvt/tMgu/onr9O++GPAuDdFghfxBiB9RcNee2yXtK/CGf8a+CJZ58MbKyt14nw==" workbookSaltValue="VEBkH91AONKc4xcS68vwW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CV67" i="4" s="1"/>
  <c r="BZ7" i="5"/>
  <c r="MA53" i="4" s="1"/>
  <c r="BY7" i="5"/>
  <c r="BX7" i="5"/>
  <c r="BW7" i="5"/>
  <c r="JV53" i="4" s="1"/>
  <c r="BV7" i="5"/>
  <c r="JC53" i="4" s="1"/>
  <c r="BU7" i="5"/>
  <c r="BT7" i="5"/>
  <c r="BS7" i="5"/>
  <c r="BR7" i="5"/>
  <c r="BQ7" i="5"/>
  <c r="BO7" i="5"/>
  <c r="BN7" i="5"/>
  <c r="BM7" i="5"/>
  <c r="FX53" i="4" s="1"/>
  <c r="BL7" i="5"/>
  <c r="BK7" i="5"/>
  <c r="BJ7" i="5"/>
  <c r="BI7" i="5"/>
  <c r="BH7" i="5"/>
  <c r="BG7" i="5"/>
  <c r="BF7" i="5"/>
  <c r="BD7" i="5"/>
  <c r="BC7" i="5"/>
  <c r="BZ53" i="4" s="1"/>
  <c r="BB7" i="5"/>
  <c r="BA7" i="5"/>
  <c r="AZ7" i="5"/>
  <c r="AY7" i="5"/>
  <c r="AX7" i="5"/>
  <c r="AW7" i="5"/>
  <c r="BG52" i="4" s="1"/>
  <c r="AV7" i="5"/>
  <c r="AN52" i="4" s="1"/>
  <c r="AU7" i="5"/>
  <c r="AS7" i="5"/>
  <c r="AR7" i="5"/>
  <c r="GQ32" i="4" s="1"/>
  <c r="AQ7" i="5"/>
  <c r="FX32" i="4" s="1"/>
  <c r="AP7" i="5"/>
  <c r="AO7" i="5"/>
  <c r="AN7" i="5"/>
  <c r="AM7" i="5"/>
  <c r="AL7" i="5"/>
  <c r="FX31" i="4" s="1"/>
  <c r="AK7" i="5"/>
  <c r="AJ7" i="5"/>
  <c r="AH7" i="5"/>
  <c r="CS32" i="4" s="1"/>
  <c r="AG7" i="5"/>
  <c r="AF7" i="5"/>
  <c r="AE7" i="5"/>
  <c r="AD7" i="5"/>
  <c r="U32" i="4" s="1"/>
  <c r="AC7" i="5"/>
  <c r="AB7" i="5"/>
  <c r="AA7" i="5"/>
  <c r="Z7" i="5"/>
  <c r="Y7" i="5"/>
  <c r="X7" i="5"/>
  <c r="W7" i="5"/>
  <c r="JQ10" i="4" s="1"/>
  <c r="V7" i="5"/>
  <c r="HX10" i="4" s="1"/>
  <c r="U7" i="5"/>
  <c r="T7" i="5"/>
  <c r="S7" i="5"/>
  <c r="HX8" i="4" s="1"/>
  <c r="R7" i="5"/>
  <c r="Q7" i="5"/>
  <c r="P7" i="5"/>
  <c r="O7" i="5"/>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LH53" i="4"/>
  <c r="KO53" i="4"/>
  <c r="HJ53" i="4"/>
  <c r="GQ53" i="4"/>
  <c r="FE53" i="4"/>
  <c r="EL53" i="4"/>
  <c r="CS53" i="4"/>
  <c r="BG53" i="4"/>
  <c r="AN53" i="4"/>
  <c r="U53" i="4"/>
  <c r="MA52" i="4"/>
  <c r="LH52" i="4"/>
  <c r="KO52" i="4"/>
  <c r="JV52" i="4"/>
  <c r="JC52" i="4"/>
  <c r="HJ52" i="4"/>
  <c r="GQ52" i="4"/>
  <c r="FX52" i="4"/>
  <c r="FE52" i="4"/>
  <c r="EL52" i="4"/>
  <c r="CS52" i="4"/>
  <c r="BZ52" i="4"/>
  <c r="U52" i="4"/>
  <c r="MA32" i="4"/>
  <c r="LH32" i="4"/>
  <c r="JV32" i="4"/>
  <c r="JC32" i="4"/>
  <c r="HJ32" i="4"/>
  <c r="FE32" i="4"/>
  <c r="EL32" i="4"/>
  <c r="BZ32" i="4"/>
  <c r="BG32" i="4"/>
  <c r="AN32" i="4"/>
  <c r="MA31" i="4"/>
  <c r="LH31" i="4"/>
  <c r="KO31" i="4"/>
  <c r="JV31" i="4"/>
  <c r="JC31" i="4"/>
  <c r="HJ31" i="4"/>
  <c r="GQ31" i="4"/>
  <c r="FE31" i="4"/>
  <c r="EL31" i="4"/>
  <c r="CS31" i="4"/>
  <c r="BZ31" i="4"/>
  <c r="BG31" i="4"/>
  <c r="AN31" i="4"/>
  <c r="U31" i="4"/>
  <c r="LJ10" i="4"/>
  <c r="DU10" i="4"/>
  <c r="CF10" i="4"/>
  <c r="B10" i="4"/>
  <c r="LJ8" i="4"/>
  <c r="JQ8" i="4"/>
  <c r="DU8" i="4"/>
  <c r="CF8" i="4"/>
  <c r="B6" i="4"/>
  <c r="C11" i="5" l="1"/>
  <c r="AN51" i="4" s="1"/>
  <c r="D11" i="5"/>
  <c r="MI76" i="4"/>
  <c r="HJ51" i="4"/>
  <c r="MA30" i="4"/>
  <c r="IT76" i="4"/>
  <c r="CS51" i="4"/>
  <c r="HJ30" i="4"/>
  <c r="CS30" i="4"/>
  <c r="MA51" i="4"/>
  <c r="BZ76" i="4"/>
  <c r="E11" i="5"/>
  <c r="B11" i="5"/>
  <c r="FE30" i="4" l="1"/>
  <c r="BG30" i="4"/>
  <c r="AV76" i="4"/>
  <c r="FX30" i="4"/>
  <c r="KO51" i="4"/>
  <c r="FX51" i="4"/>
  <c r="LE76" i="4"/>
  <c r="HP76" i="4"/>
  <c r="KO30" i="4"/>
  <c r="BG51" i="4"/>
  <c r="AN30" i="4"/>
  <c r="HA76" i="4"/>
  <c r="AG76" i="4"/>
  <c r="JV51" i="4"/>
  <c r="FE51" i="4"/>
  <c r="JV30" i="4"/>
  <c r="KP76" i="4"/>
  <c r="KA76" i="4"/>
  <c r="EL51" i="4"/>
  <c r="JC30" i="4"/>
  <c r="GL76" i="4"/>
  <c r="U51" i="4"/>
  <c r="EL30" i="4"/>
  <c r="U30" i="4"/>
  <c r="R76" i="4"/>
  <c r="JC51" i="4"/>
  <c r="BK76" i="4"/>
  <c r="LH51" i="4"/>
  <c r="LT76" i="4"/>
  <c r="GQ51" i="4"/>
  <c r="LH30" i="4"/>
  <c r="IE76" i="4"/>
  <c r="BZ51" i="4"/>
  <c r="GQ30" i="4"/>
  <c r="BZ30"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<sst xmlns="http://schemas.openxmlformats.org/spreadsheetml/2006/main" count="278" uniqueCount="135">
  <si>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</si>
  <si>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</si>
  <si>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</si>
  <si>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</si>
  <si>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</si>
  <si>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</si>
  <si>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</si>
  <si>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</si>
  <si>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</si>
  <si>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</si>
  <si>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</si>
  <si>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</si>
  <si>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</si>
  <si>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</si>
  <si>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</si>
  <si>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</si>
  <si>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</si>
  <si>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</si>
  <si>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</si>
  <si>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</si>
  <si>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</si>
  <si>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</si>
  <si>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</si>
  <si>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</si>
  <si>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</si>
  <si>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</si>
  <si>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</si>
  <si>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</si>
  <si>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</si>
  <si>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</si>
  <si>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</si>
  <si>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</si>
  <si>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</si>
  <si>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</si>
  <si>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</si>
  <si>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</si>
  <si>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</si>
  <si>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</si>
  <si>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</si>
  <si>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</si>
  <si>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</si>
  <si>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</si>
  <si>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</si>
  <si>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</si>
  <si>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</si>
  <si>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</si>
  <si>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</si>
  <si>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</si>
  <si>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</si>
  <si>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</si>
  <si>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</si>
  <si>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</si>
  <si>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</si>
  <si>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</si>
  <si>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</si>
  <si>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</si>
  <si>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</si>
  <si>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</si>
  <si>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</si>
  <si>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</si>
  <si>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</si>
  <si>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</si>
  <si>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</si>
  <si>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</si>
  <si>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</si>
  <si>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</si>
  <si>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</si>
  <si>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</si>
  <si>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</si>
  <si>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</si>
  <si>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</si>
  <si>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</si>
  <si>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</si>
  <si>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</si>
  <si>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</si>
  <si>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</si>
  <si>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</si>
  <si>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</si>
  <si>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</si>
  <si>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</si>
  <si>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</si>
  <si>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</si>
  <si>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</si>
  <si>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</si>
  <si>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</si>
  <si>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</si>
  <si>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</si>
  <si>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</si>
  <si>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</si>
  <si>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</si>
  <si>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</si>
  <si>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</si>
  <si>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</si>
  <si>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</si>
  <si>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</si>
  <si>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</si>
  <si>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</si>
  <si>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</si>
  <si>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</si>
  <si>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</si>
  <si>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</si>
  <si>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</si>
  <si>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</si>
  <si>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当該値(N-2)</t>
    <phoneticPr fontId="5"/>
  </si>
  <si>
    <t>当該値(N-3)</t>
    <phoneticPr fontId="5"/>
  </si>
  <si>
    <t>当該値(N-1)</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</si>
  <si>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</si>
  <si>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</si>
  <si>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</si>
  <si>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</si>
  <si>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</si>
  <si>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</si>
  <si>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</si>
  <si>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春日井市</t>
  </si>
  <si>
    <t>勝川駅前地下駐車場</t>
  </si>
  <si>
    <t>法非適用</t>
  </si>
  <si>
    <t>駐車場整備事業</t>
  </si>
  <si>
    <t>-</t>
  </si>
  <si>
    <t>Ａ２Ｂ１</t>
  </si>
  <si>
    <t>非設置</t>
  </si>
  <si>
    <t>該当数値なし</t>
  </si>
  <si>
    <t>都市計画駐車場 届出駐車場</t>
  </si>
  <si>
    <t>地下式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</si>
  <si>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</si>
  <si>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</si>
  <si>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</si>
  <si>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</si>
  <si>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</si>
  <si>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</si>
  <si>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</si>
  <si>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</si>
  <si>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設備更新・修繕費等については指定管理者と検討し、状況に応じて対応している。
　資産内容が施設建物のみの小規模であり、地方公営企業法を適用していないため、⑥有形固定資産減価償却率、⑨累積欠損金比率について「該当なし」となっている。</t>
    <phoneticPr fontId="5"/>
  </si>
  <si>
    <t>　⑪稼働率は類似施設平均値を十分に上回っている。令和７年度も大きな改修の予定はないため、今後も健全な経営が可能であると判断しており、本施設の設置理由である再開発地区を中心とした商業施設利用者の利便性を確保するという目的は果たしているといえる。</t>
    <rPh sb="66" eb="67">
      <t>ホン</t>
    </rPh>
    <rPh sb="67" eb="69">
      <t>シセツ</t>
    </rPh>
    <rPh sb="98" eb="99">
      <t>セイ</t>
    </rPh>
    <rPh sb="100" eb="102">
      <t>カクホ</t>
    </rPh>
    <phoneticPr fontId="5"/>
  </si>
  <si>
    <t>　他会計からの補助金は０であるため、②他会計補助金比率と③駐車場一台当たりの他会計補助金額の数値も０となっている。
　①収益的収支比率、④売上高GOP比率、⑤ＥＢＩＴＤＡ全てにおいて平均値を上回っており、経営上問題はない。
　なお、令和４年度の①収益的収支比率が100％であり、⑤ＥＢＩＴＤＡが０となっている理由としては、本駐車場の純利益分を、勝川南口立体駐車場の長期修繕計画に基づく改修により資本的支出が単年で増加したことによる勝川南口立体駐車場単体での収支の赤字化を防ぐ目的で充当しているためであり、本駐車場の総収益と総費用が同額であり、かつ本駐車場は地方債等借入は無く、支払利息も無いためである。</t>
    <rPh sb="69" eb="72">
      <t>ウリアゲダカ</t>
    </rPh>
    <rPh sb="75" eb="77">
      <t>ヒリツ</t>
    </rPh>
    <rPh sb="85" eb="86">
      <t>スベ</t>
    </rPh>
    <rPh sb="91" eb="94">
      <t>ヘイキンチ</t>
    </rPh>
    <rPh sb="95" eb="97">
      <t>ウワマワ</t>
    </rPh>
    <rPh sb="102" eb="107">
      <t>ケイエイジョウモンダイ</t>
    </rPh>
    <rPh sb="116" eb="118">
      <t>レイワ</t>
    </rPh>
    <rPh sb="119" eb="121">
      <t>ネンド</t>
    </rPh>
    <rPh sb="123" eb="130">
      <t>シュウエキテキシュウシヒリツ</t>
    </rPh>
    <rPh sb="172" eb="176">
      <t>カチガワミナミグチ</t>
    </rPh>
    <rPh sb="176" eb="181">
      <t>リッタイチュウシャジョウ</t>
    </rPh>
    <rPh sb="182" eb="188">
      <t>チョウキシュウゼンケイカク</t>
    </rPh>
    <rPh sb="189" eb="190">
      <t>モト</t>
    </rPh>
    <rPh sb="192" eb="194">
      <t>カイシュウ</t>
    </rPh>
    <rPh sb="197" eb="202">
      <t>シホンテキシシュツ</t>
    </rPh>
    <rPh sb="203" eb="205">
      <t>タンネン</t>
    </rPh>
    <rPh sb="206" eb="208">
      <t>ゾウカ</t>
    </rPh>
    <rPh sb="215" eb="219">
      <t>カチガワミナミグチ</t>
    </rPh>
    <rPh sb="219" eb="224">
      <t>リッタイチュウシャジョウ</t>
    </rPh>
    <rPh sb="224" eb="226">
      <t>タンタイ</t>
    </rPh>
    <rPh sb="228" eb="230">
      <t>シュウシ</t>
    </rPh>
    <rPh sb="231" eb="233">
      <t>アカジ</t>
    </rPh>
    <rPh sb="233" eb="234">
      <t>カ</t>
    </rPh>
    <rPh sb="235" eb="236">
      <t>フセ</t>
    </rPh>
    <rPh sb="237" eb="239">
      <t>モクテキ</t>
    </rPh>
    <rPh sb="240" eb="242">
      <t>ジュウトウ</t>
    </rPh>
    <phoneticPr fontId="5"/>
  </si>
  <si>
    <t>　昨年度同様、利用料金収入や稼働率はコロナ禍前に戻っている。令和７年度も大きな改修の予定はないため、健全な経営が可能であると判断しているが、利用料金を改訂したため、今後の利用状況を注視していく必要がある。
　なお、駐車場の建設目的には駅周辺施設利用者の利便性を確保することがあり、民間への譲渡は予定していない。
 令和７年度経営戦略の改訂を行った。</t>
    <rPh sb="1" eb="4">
      <t>サクネンド</t>
    </rPh>
    <rPh sb="4" eb="6">
      <t>ドウヨウ</t>
    </rPh>
    <rPh sb="7" eb="13">
      <t>リヨウリョウキンシュウニュウ</t>
    </rPh>
    <rPh sb="14" eb="17">
      <t>カドウリツ</t>
    </rPh>
    <rPh sb="21" eb="22">
      <t>カ</t>
    </rPh>
    <rPh sb="22" eb="23">
      <t>マエ</t>
    </rPh>
    <rPh sb="24" eb="25">
      <t>モド</t>
    </rPh>
    <rPh sb="30" eb="32">
      <t>レイワ</t>
    </rPh>
    <rPh sb="33" eb="35">
      <t>ネンド</t>
    </rPh>
    <rPh sb="36" eb="37">
      <t>オオ</t>
    </rPh>
    <rPh sb="39" eb="41">
      <t>カイシュウ</t>
    </rPh>
    <rPh sb="42" eb="44">
      <t>ヨテイ</t>
    </rPh>
    <rPh sb="50" eb="52">
      <t>ケンゼン</t>
    </rPh>
    <rPh sb="53" eb="55">
      <t>ケイエイ</t>
    </rPh>
    <rPh sb="56" eb="58">
      <t>カノウ</t>
    </rPh>
    <rPh sb="62" eb="64">
      <t>ハンダン</t>
    </rPh>
    <rPh sb="70" eb="74">
      <t>リヨウリョウキン</t>
    </rPh>
    <rPh sb="75" eb="77">
      <t>カイテイ</t>
    </rPh>
    <rPh sb="82" eb="84">
      <t>コンゴ</t>
    </rPh>
    <rPh sb="85" eb="89">
      <t>リヨウジョウキョウ</t>
    </rPh>
    <rPh sb="90" eb="92">
      <t>チュウシ</t>
    </rPh>
    <rPh sb="96" eb="98">
      <t>ヒツヨウ</t>
    </rPh>
    <rPh sb="157" eb="159">
      <t>レイワ</t>
    </rPh>
    <rPh sb="160" eb="162">
      <t>ネンド</t>
    </rPh>
    <rPh sb="162" eb="166">
      <t>ケイエイセンリャク</t>
    </rPh>
    <rPh sb="167" eb="169">
      <t>カイテイ</t>
    </rPh>
    <rPh sb="170" eb="17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</si>
</sst>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shrinkToFit="1"/>
      <protection locked="0"/>
    </xf>
    <xf numFmtId="0" fontId="15" fillId="0" borderId="0" xfId="0" applyFont="1" applyAlignment="1" applyProtection="1">
      <alignment horizontal="left" vertical="top" shrinkToFit="1"/>
      <protection locked="0"/>
    </xf>
    <xf numFmtId="0" fontId="15" fillId="0" borderId="10" xfId="0" applyFont="1" applyBorder="1" applyAlignment="1" applyProtection="1">
      <alignment horizontal="left" vertical="top" shrinkToFit="1"/>
      <protection locked="0"/>
    </xf>
    <xf numFmtId="0" fontId="15" fillId="0" borderId="9" xfId="0" applyFont="1" applyBorder="1" applyAlignment="1" applyProtection="1">
      <alignment horizontal="left" vertical="top" shrinkToFi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106.6</c:v>
                </c:pt>
                <c:pt idx="1">
                  <c:v>121</c:v>
                </c:pt>
                <c:pt idx="2">
                  <c:v>100</c:v>
                </c:pt>
                <c:pt idx="3">
                  <c:v>134.30000000000001</c:v>
                </c:pt>
                <c:pt idx="4">
                  <c:v>141.6</c:v>
                </c:pt>
              </c:numCache>
            </c:numRef>
          </c:val>
          <c:extLst>
            <c:ext xmlns:c16="http://schemas.microsoft.com/office/drawing/2014/chart" uri="{C3380CC4-5D6E-409C-BE32-E72D297353CC}">
              <c16:uniqueId val="{00000000-D154-4219-95D1-7188F617253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D154-4219-95D1-7188F617253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37-4756-BD08-04A8A96F2A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0C37-4756-BD08-04A8A96F2A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AAF-48FA-BD41-E5856B119E7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AAF-48FA-BD41-E5856B119E7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1F5-4CA4-B60C-C4E12A0C8F0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1F5-4CA4-B60C-C4E12A0C8F0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9F-4AE7-9640-CC40CE04A74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89F-4AE7-9640-CC40CE04A74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D61-4B8A-B563-E0B4FF03C60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7D61-4B8A-B563-E0B4FF03C60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171.1</c:v>
                </c:pt>
                <c:pt idx="1">
                  <c:v>193.9</c:v>
                </c:pt>
                <c:pt idx="2">
                  <c:v>223.7</c:v>
                </c:pt>
                <c:pt idx="3">
                  <c:v>227.2</c:v>
                </c:pt>
                <c:pt idx="4">
                  <c:v>228.9</c:v>
                </c:pt>
              </c:numCache>
            </c:numRef>
          </c:val>
          <c:extLst>
            <c:ext xmlns:c16="http://schemas.microsoft.com/office/drawing/2014/chart" uri="{C3380CC4-5D6E-409C-BE32-E72D297353CC}">
              <c16:uniqueId val="{00000000-1260-4BBC-B0D8-74E4C8E4857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1260-4BBC-B0D8-74E4C8E4857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3.8</c:v>
                </c:pt>
                <c:pt idx="1">
                  <c:v>15.5</c:v>
                </c:pt>
                <c:pt idx="2">
                  <c:v>4.3</c:v>
                </c:pt>
                <c:pt idx="3">
                  <c:v>32.1</c:v>
                </c:pt>
                <c:pt idx="4">
                  <c:v>39.4</c:v>
                </c:pt>
              </c:numCache>
            </c:numRef>
          </c:val>
          <c:extLst>
            <c:ext xmlns:c16="http://schemas.microsoft.com/office/drawing/2014/chart" uri="{C3380CC4-5D6E-409C-BE32-E72D297353CC}">
              <c16:uniqueId val="{00000000-C38C-4A3E-B567-DEAD14B3B4F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C38C-4A3E-B567-DEAD14B3B4F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1867</c:v>
                </c:pt>
                <c:pt idx="1">
                  <c:v>5998</c:v>
                </c:pt>
                <c:pt idx="2">
                  <c:v>0</c:v>
                </c:pt>
                <c:pt idx="3">
                  <c:v>10752</c:v>
                </c:pt>
                <c:pt idx="4">
                  <c:v>14062</c:v>
                </c:pt>
              </c:numCache>
            </c:numRef>
          </c:val>
          <c:extLst>
            <c:ext xmlns:c16="http://schemas.microsoft.com/office/drawing/2014/chart" uri="{C3380CC4-5D6E-409C-BE32-E72D297353CC}">
              <c16:uniqueId val="{00000000-3645-4BE7-9533-21B83B7268F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3645-4BE7-9533-21B83B7268F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row>
    <row r="3" spans="1:382"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row>
    <row r="4" spans="1:382"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4" t="str">
        <f>データ!H6&amp;"　"&amp;データ!I6</f>
        <v>愛知県春日井市　勝川駅前地下駐車場</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35" t="s">
        <v>4</v>
      </c>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2"/>
      <c r="GZ7" s="2"/>
      <c r="HA7" s="2"/>
      <c r="HB7" s="2"/>
      <c r="HC7" s="2"/>
      <c r="HD7" s="2"/>
      <c r="HE7" s="2"/>
      <c r="HF7" s="2"/>
      <c r="HG7" s="2"/>
      <c r="HH7" s="2"/>
      <c r="HI7" s="2"/>
      <c r="HJ7" s="2"/>
      <c r="HK7" s="2"/>
      <c r="HL7" s="2"/>
      <c r="HM7" s="2"/>
      <c r="HN7" s="2"/>
      <c r="HO7" s="2"/>
      <c r="HP7" s="2"/>
      <c r="HQ7" s="2"/>
      <c r="HR7" s="2"/>
      <c r="HS7" s="2"/>
      <c r="HT7" s="2"/>
      <c r="HU7" s="2"/>
      <c r="HV7" s="2"/>
      <c r="HW7" s="2"/>
      <c r="HX7" s="126" t="s">
        <v>6</v>
      </c>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t="s">
        <v>7</v>
      </c>
      <c r="JR7" s="126"/>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t="s">
        <v>8</v>
      </c>
      <c r="LK7" s="126"/>
      <c r="LL7" s="126"/>
      <c r="LM7" s="126"/>
      <c r="LN7" s="126"/>
      <c r="LO7" s="126"/>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3"/>
      <c r="ND7" s="136" t="s">
        <v>9</v>
      </c>
      <c r="NE7" s="137"/>
      <c r="NF7" s="137"/>
      <c r="NG7" s="137"/>
      <c r="NH7" s="137"/>
      <c r="NI7" s="137"/>
      <c r="NJ7" s="137"/>
      <c r="NK7" s="137"/>
      <c r="NL7" s="137"/>
      <c r="NM7" s="137"/>
      <c r="NN7" s="137"/>
      <c r="NO7" s="137"/>
      <c r="NP7" s="137"/>
      <c r="NQ7" s="138"/>
    </row>
    <row r="8" spans="1:382"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駐車場整備事業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20">
        <f>データ!U7</f>
        <v>5197</v>
      </c>
      <c r="LK8" s="120"/>
      <c r="LL8" s="120"/>
      <c r="LM8" s="120"/>
      <c r="LN8" s="120"/>
      <c r="LO8" s="120"/>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3"/>
      <c r="ND8" s="131" t="s">
        <v>10</v>
      </c>
      <c r="NE8" s="132"/>
      <c r="NF8" s="121" t="s">
        <v>11</v>
      </c>
      <c r="NG8" s="121"/>
      <c r="NH8" s="121"/>
      <c r="NI8" s="121"/>
      <c r="NJ8" s="121"/>
      <c r="NK8" s="121"/>
      <c r="NL8" s="121"/>
      <c r="NM8" s="121"/>
      <c r="NN8" s="121"/>
      <c r="NO8" s="121"/>
      <c r="NP8" s="121"/>
      <c r="NQ8" s="122"/>
    </row>
    <row r="9" spans="1:382"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6" t="s">
        <v>16</v>
      </c>
      <c r="HY9" s="126"/>
      <c r="HZ9" s="126"/>
      <c r="IA9" s="126"/>
      <c r="IB9" s="126"/>
      <c r="IC9" s="126"/>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t="s">
        <v>17</v>
      </c>
      <c r="JR9" s="126"/>
      <c r="JS9" s="126"/>
      <c r="JT9" s="126"/>
      <c r="JU9" s="126"/>
      <c r="JV9" s="126"/>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t="s">
        <v>18</v>
      </c>
      <c r="LK9" s="126"/>
      <c r="LL9" s="126"/>
      <c r="LM9" s="126"/>
      <c r="LN9" s="126"/>
      <c r="LO9" s="126"/>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3"/>
      <c r="ND9" s="127" t="s">
        <v>19</v>
      </c>
      <c r="NE9" s="128"/>
      <c r="NF9" s="129" t="s">
        <v>20</v>
      </c>
      <c r="NG9" s="129"/>
      <c r="NH9" s="129"/>
      <c r="NI9" s="129"/>
      <c r="NJ9" s="129"/>
      <c r="NK9" s="129"/>
      <c r="NL9" s="129"/>
      <c r="NM9" s="129"/>
      <c r="NN9" s="129"/>
      <c r="NO9" s="129"/>
      <c r="NP9" s="129"/>
      <c r="NQ9" s="130"/>
    </row>
    <row r="10" spans="1:382" ht="18.75" customHeight="1" x14ac:dyDescent="0.15">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
        <v>121</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t="str">
        <f>データ!Q7</f>
        <v>地下式</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27</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0">
        <f>データ!V7</f>
        <v>114</v>
      </c>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f>データ!W7</f>
        <v>300</v>
      </c>
      <c r="JR10" s="120"/>
      <c r="JS10" s="120"/>
      <c r="JT10" s="120"/>
      <c r="JU10" s="120"/>
      <c r="JV10" s="120"/>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7" t="s">
        <v>133</v>
      </c>
      <c r="NE15" s="108"/>
      <c r="NF15" s="108"/>
      <c r="NG15" s="108"/>
      <c r="NH15" s="108"/>
      <c r="NI15" s="108"/>
      <c r="NJ15" s="108"/>
      <c r="NK15" s="108"/>
      <c r="NL15" s="108"/>
      <c r="NM15" s="108"/>
      <c r="NN15" s="108"/>
      <c r="NO15" s="108"/>
      <c r="NP15" s="108"/>
      <c r="NQ15" s="108"/>
      <c r="NR15" s="109"/>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10"/>
      <c r="NE16" s="108"/>
      <c r="NF16" s="108"/>
      <c r="NG16" s="108"/>
      <c r="NH16" s="108"/>
      <c r="NI16" s="108"/>
      <c r="NJ16" s="108"/>
      <c r="NK16" s="108"/>
      <c r="NL16" s="108"/>
      <c r="NM16" s="108"/>
      <c r="NN16" s="108"/>
      <c r="NO16" s="108"/>
      <c r="NP16" s="108"/>
      <c r="NQ16" s="108"/>
      <c r="NR16" s="109"/>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10"/>
      <c r="NE17" s="108"/>
      <c r="NF17" s="108"/>
      <c r="NG17" s="108"/>
      <c r="NH17" s="108"/>
      <c r="NI17" s="108"/>
      <c r="NJ17" s="108"/>
      <c r="NK17" s="108"/>
      <c r="NL17" s="108"/>
      <c r="NM17" s="108"/>
      <c r="NN17" s="108"/>
      <c r="NO17" s="108"/>
      <c r="NP17" s="108"/>
      <c r="NQ17" s="108"/>
      <c r="NR17" s="109"/>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10"/>
      <c r="NE18" s="108"/>
      <c r="NF18" s="108"/>
      <c r="NG18" s="108"/>
      <c r="NH18" s="108"/>
      <c r="NI18" s="108"/>
      <c r="NJ18" s="108"/>
      <c r="NK18" s="108"/>
      <c r="NL18" s="108"/>
      <c r="NM18" s="108"/>
      <c r="NN18" s="108"/>
      <c r="NO18" s="108"/>
      <c r="NP18" s="108"/>
      <c r="NQ18" s="108"/>
      <c r="NR18" s="109"/>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10"/>
      <c r="NE19" s="108"/>
      <c r="NF19" s="108"/>
      <c r="NG19" s="108"/>
      <c r="NH19" s="108"/>
      <c r="NI19" s="108"/>
      <c r="NJ19" s="108"/>
      <c r="NK19" s="108"/>
      <c r="NL19" s="108"/>
      <c r="NM19" s="108"/>
      <c r="NN19" s="108"/>
      <c r="NO19" s="108"/>
      <c r="NP19" s="108"/>
      <c r="NQ19" s="108"/>
      <c r="NR19" s="109"/>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10"/>
      <c r="NE20" s="108"/>
      <c r="NF20" s="108"/>
      <c r="NG20" s="108"/>
      <c r="NH20" s="108"/>
      <c r="NI20" s="108"/>
      <c r="NJ20" s="108"/>
      <c r="NK20" s="108"/>
      <c r="NL20" s="108"/>
      <c r="NM20" s="108"/>
      <c r="NN20" s="108"/>
      <c r="NO20" s="108"/>
      <c r="NP20" s="108"/>
      <c r="NQ20" s="108"/>
      <c r="NR20" s="109"/>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10"/>
      <c r="NE21" s="108"/>
      <c r="NF21" s="108"/>
      <c r="NG21" s="108"/>
      <c r="NH21" s="108"/>
      <c r="NI21" s="108"/>
      <c r="NJ21" s="108"/>
      <c r="NK21" s="108"/>
      <c r="NL21" s="108"/>
      <c r="NM21" s="108"/>
      <c r="NN21" s="108"/>
      <c r="NO21" s="108"/>
      <c r="NP21" s="108"/>
      <c r="NQ21" s="108"/>
      <c r="NR21" s="109"/>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10"/>
      <c r="NE22" s="108"/>
      <c r="NF22" s="108"/>
      <c r="NG22" s="108"/>
      <c r="NH22" s="108"/>
      <c r="NI22" s="108"/>
      <c r="NJ22" s="108"/>
      <c r="NK22" s="108"/>
      <c r="NL22" s="108"/>
      <c r="NM22" s="108"/>
      <c r="NN22" s="108"/>
      <c r="NO22" s="108"/>
      <c r="NP22" s="108"/>
      <c r="NQ22" s="108"/>
      <c r="NR22" s="109"/>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10"/>
      <c r="NE23" s="108"/>
      <c r="NF23" s="108"/>
      <c r="NG23" s="108"/>
      <c r="NH23" s="108"/>
      <c r="NI23" s="108"/>
      <c r="NJ23" s="108"/>
      <c r="NK23" s="108"/>
      <c r="NL23" s="108"/>
      <c r="NM23" s="108"/>
      <c r="NN23" s="108"/>
      <c r="NO23" s="108"/>
      <c r="NP23" s="108"/>
      <c r="NQ23" s="108"/>
      <c r="NR23" s="109"/>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10"/>
      <c r="NE24" s="108"/>
      <c r="NF24" s="108"/>
      <c r="NG24" s="108"/>
      <c r="NH24" s="108"/>
      <c r="NI24" s="108"/>
      <c r="NJ24" s="108"/>
      <c r="NK24" s="108"/>
      <c r="NL24" s="108"/>
      <c r="NM24" s="108"/>
      <c r="NN24" s="108"/>
      <c r="NO24" s="108"/>
      <c r="NP24" s="108"/>
      <c r="NQ24" s="108"/>
      <c r="NR24" s="109"/>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10"/>
      <c r="NE25" s="108"/>
      <c r="NF25" s="108"/>
      <c r="NG25" s="108"/>
      <c r="NH25" s="108"/>
      <c r="NI25" s="108"/>
      <c r="NJ25" s="108"/>
      <c r="NK25" s="108"/>
      <c r="NL25" s="108"/>
      <c r="NM25" s="108"/>
      <c r="NN25" s="108"/>
      <c r="NO25" s="108"/>
      <c r="NP25" s="108"/>
      <c r="NQ25" s="108"/>
      <c r="NR25" s="109"/>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10"/>
      <c r="NE26" s="108"/>
      <c r="NF26" s="108"/>
      <c r="NG26" s="108"/>
      <c r="NH26" s="108"/>
      <c r="NI26" s="108"/>
      <c r="NJ26" s="108"/>
      <c r="NK26" s="108"/>
      <c r="NL26" s="108"/>
      <c r="NM26" s="108"/>
      <c r="NN26" s="108"/>
      <c r="NO26" s="108"/>
      <c r="NP26" s="108"/>
      <c r="NQ26" s="108"/>
      <c r="NR26" s="109"/>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10"/>
      <c r="NE27" s="108"/>
      <c r="NF27" s="108"/>
      <c r="NG27" s="108"/>
      <c r="NH27" s="108"/>
      <c r="NI27" s="108"/>
      <c r="NJ27" s="108"/>
      <c r="NK27" s="108"/>
      <c r="NL27" s="108"/>
      <c r="NM27" s="108"/>
      <c r="NN27" s="108"/>
      <c r="NO27" s="108"/>
      <c r="NP27" s="108"/>
      <c r="NQ27" s="108"/>
      <c r="NR27" s="109"/>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10"/>
      <c r="NE28" s="108"/>
      <c r="NF28" s="108"/>
      <c r="NG28" s="108"/>
      <c r="NH28" s="108"/>
      <c r="NI28" s="108"/>
      <c r="NJ28" s="108"/>
      <c r="NK28" s="108"/>
      <c r="NL28" s="108"/>
      <c r="NM28" s="108"/>
      <c r="NN28" s="108"/>
      <c r="NO28" s="108"/>
      <c r="NP28" s="108"/>
      <c r="NQ28" s="108"/>
      <c r="NR28" s="109"/>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10"/>
      <c r="NE29" s="108"/>
      <c r="NF29" s="108"/>
      <c r="NG29" s="108"/>
      <c r="NH29" s="108"/>
      <c r="NI29" s="108"/>
      <c r="NJ29" s="108"/>
      <c r="NK29" s="108"/>
      <c r="NL29" s="108"/>
      <c r="NM29" s="108"/>
      <c r="NN29" s="108"/>
      <c r="NO29" s="108"/>
      <c r="NP29" s="108"/>
      <c r="NQ29" s="108"/>
      <c r="NR29" s="109"/>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10"/>
      <c r="NE30" s="108"/>
      <c r="NF30" s="108"/>
      <c r="NG30" s="108"/>
      <c r="NH30" s="108"/>
      <c r="NI30" s="108"/>
      <c r="NJ30" s="108"/>
      <c r="NK30" s="108"/>
      <c r="NL30" s="108"/>
      <c r="NM30" s="108"/>
      <c r="NN30" s="108"/>
      <c r="NO30" s="108"/>
      <c r="NP30" s="108"/>
      <c r="NQ30" s="108"/>
      <c r="NR30" s="109"/>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106.6</v>
      </c>
      <c r="V31" s="98"/>
      <c r="W31" s="98"/>
      <c r="X31" s="98"/>
      <c r="Y31" s="98"/>
      <c r="Z31" s="98"/>
      <c r="AA31" s="98"/>
      <c r="AB31" s="98"/>
      <c r="AC31" s="98"/>
      <c r="AD31" s="98"/>
      <c r="AE31" s="98"/>
      <c r="AF31" s="98"/>
      <c r="AG31" s="98"/>
      <c r="AH31" s="98"/>
      <c r="AI31" s="98"/>
      <c r="AJ31" s="98"/>
      <c r="AK31" s="98"/>
      <c r="AL31" s="98"/>
      <c r="AM31" s="98"/>
      <c r="AN31" s="98">
        <f>データ!Z7</f>
        <v>121</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134.30000000000001</v>
      </c>
      <c r="CA31" s="98"/>
      <c r="CB31" s="98"/>
      <c r="CC31" s="98"/>
      <c r="CD31" s="98"/>
      <c r="CE31" s="98"/>
      <c r="CF31" s="98"/>
      <c r="CG31" s="98"/>
      <c r="CH31" s="98"/>
      <c r="CI31" s="98"/>
      <c r="CJ31" s="98"/>
      <c r="CK31" s="98"/>
      <c r="CL31" s="98"/>
      <c r="CM31" s="98"/>
      <c r="CN31" s="98"/>
      <c r="CO31" s="98"/>
      <c r="CP31" s="98"/>
      <c r="CQ31" s="98"/>
      <c r="CR31" s="98"/>
      <c r="CS31" s="98">
        <f>データ!AC7</f>
        <v>141.6</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171.1</v>
      </c>
      <c r="JD31" s="67"/>
      <c r="JE31" s="67"/>
      <c r="JF31" s="67"/>
      <c r="JG31" s="67"/>
      <c r="JH31" s="67"/>
      <c r="JI31" s="67"/>
      <c r="JJ31" s="67"/>
      <c r="JK31" s="67"/>
      <c r="JL31" s="67"/>
      <c r="JM31" s="67"/>
      <c r="JN31" s="67"/>
      <c r="JO31" s="67"/>
      <c r="JP31" s="67"/>
      <c r="JQ31" s="67"/>
      <c r="JR31" s="67"/>
      <c r="JS31" s="67"/>
      <c r="JT31" s="67"/>
      <c r="JU31" s="68"/>
      <c r="JV31" s="66">
        <f>データ!DL7</f>
        <v>193.9</v>
      </c>
      <c r="JW31" s="67"/>
      <c r="JX31" s="67"/>
      <c r="JY31" s="67"/>
      <c r="JZ31" s="67"/>
      <c r="KA31" s="67"/>
      <c r="KB31" s="67"/>
      <c r="KC31" s="67"/>
      <c r="KD31" s="67"/>
      <c r="KE31" s="67"/>
      <c r="KF31" s="67"/>
      <c r="KG31" s="67"/>
      <c r="KH31" s="67"/>
      <c r="KI31" s="67"/>
      <c r="KJ31" s="67"/>
      <c r="KK31" s="67"/>
      <c r="KL31" s="67"/>
      <c r="KM31" s="67"/>
      <c r="KN31" s="68"/>
      <c r="KO31" s="66">
        <f>データ!DM7</f>
        <v>223.7</v>
      </c>
      <c r="KP31" s="67"/>
      <c r="KQ31" s="67"/>
      <c r="KR31" s="67"/>
      <c r="KS31" s="67"/>
      <c r="KT31" s="67"/>
      <c r="KU31" s="67"/>
      <c r="KV31" s="67"/>
      <c r="KW31" s="67"/>
      <c r="KX31" s="67"/>
      <c r="KY31" s="67"/>
      <c r="KZ31" s="67"/>
      <c r="LA31" s="67"/>
      <c r="LB31" s="67"/>
      <c r="LC31" s="67"/>
      <c r="LD31" s="67"/>
      <c r="LE31" s="67"/>
      <c r="LF31" s="67"/>
      <c r="LG31" s="68"/>
      <c r="LH31" s="66">
        <f>データ!DN7</f>
        <v>227.2</v>
      </c>
      <c r="LI31" s="67"/>
      <c r="LJ31" s="67"/>
      <c r="LK31" s="67"/>
      <c r="LL31" s="67"/>
      <c r="LM31" s="67"/>
      <c r="LN31" s="67"/>
      <c r="LO31" s="67"/>
      <c r="LP31" s="67"/>
      <c r="LQ31" s="67"/>
      <c r="LR31" s="67"/>
      <c r="LS31" s="67"/>
      <c r="LT31" s="67"/>
      <c r="LU31" s="67"/>
      <c r="LV31" s="67"/>
      <c r="LW31" s="67"/>
      <c r="LX31" s="67"/>
      <c r="LY31" s="67"/>
      <c r="LZ31" s="68"/>
      <c r="MA31" s="66">
        <f>データ!DO7</f>
        <v>228.9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3.8</v>
      </c>
      <c r="EM52" s="98"/>
      <c r="EN52" s="98"/>
      <c r="EO52" s="98"/>
      <c r="EP52" s="98"/>
      <c r="EQ52" s="98"/>
      <c r="ER52" s="98"/>
      <c r="ES52" s="98"/>
      <c r="ET52" s="98"/>
      <c r="EU52" s="98"/>
      <c r="EV52" s="98"/>
      <c r="EW52" s="98"/>
      <c r="EX52" s="98"/>
      <c r="EY52" s="98"/>
      <c r="EZ52" s="98"/>
      <c r="FA52" s="98"/>
      <c r="FB52" s="98"/>
      <c r="FC52" s="98"/>
      <c r="FD52" s="98"/>
      <c r="FE52" s="98">
        <f>データ!BG7</f>
        <v>15.5</v>
      </c>
      <c r="FF52" s="98"/>
      <c r="FG52" s="98"/>
      <c r="FH52" s="98"/>
      <c r="FI52" s="98"/>
      <c r="FJ52" s="98"/>
      <c r="FK52" s="98"/>
      <c r="FL52" s="98"/>
      <c r="FM52" s="98"/>
      <c r="FN52" s="98"/>
      <c r="FO52" s="98"/>
      <c r="FP52" s="98"/>
      <c r="FQ52" s="98"/>
      <c r="FR52" s="98"/>
      <c r="FS52" s="98"/>
      <c r="FT52" s="98"/>
      <c r="FU52" s="98"/>
      <c r="FV52" s="98"/>
      <c r="FW52" s="98"/>
      <c r="FX52" s="98">
        <f>データ!BH7</f>
        <v>4.3</v>
      </c>
      <c r="FY52" s="98"/>
      <c r="FZ52" s="98"/>
      <c r="GA52" s="98"/>
      <c r="GB52" s="98"/>
      <c r="GC52" s="98"/>
      <c r="GD52" s="98"/>
      <c r="GE52" s="98"/>
      <c r="GF52" s="98"/>
      <c r="GG52" s="98"/>
      <c r="GH52" s="98"/>
      <c r="GI52" s="98"/>
      <c r="GJ52" s="98"/>
      <c r="GK52" s="98"/>
      <c r="GL52" s="98"/>
      <c r="GM52" s="98"/>
      <c r="GN52" s="98"/>
      <c r="GO52" s="98"/>
      <c r="GP52" s="98"/>
      <c r="GQ52" s="98">
        <f>データ!BI7</f>
        <v>32.1</v>
      </c>
      <c r="GR52" s="98"/>
      <c r="GS52" s="98"/>
      <c r="GT52" s="98"/>
      <c r="GU52" s="98"/>
      <c r="GV52" s="98"/>
      <c r="GW52" s="98"/>
      <c r="GX52" s="98"/>
      <c r="GY52" s="98"/>
      <c r="GZ52" s="98"/>
      <c r="HA52" s="98"/>
      <c r="HB52" s="98"/>
      <c r="HC52" s="98"/>
      <c r="HD52" s="98"/>
      <c r="HE52" s="98"/>
      <c r="HF52" s="98"/>
      <c r="HG52" s="98"/>
      <c r="HH52" s="98"/>
      <c r="HI52" s="98"/>
      <c r="HJ52" s="98">
        <f>データ!BJ7</f>
        <v>39.4</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1867</v>
      </c>
      <c r="JD52" s="97"/>
      <c r="JE52" s="97"/>
      <c r="JF52" s="97"/>
      <c r="JG52" s="97"/>
      <c r="JH52" s="97"/>
      <c r="JI52" s="97"/>
      <c r="JJ52" s="97"/>
      <c r="JK52" s="97"/>
      <c r="JL52" s="97"/>
      <c r="JM52" s="97"/>
      <c r="JN52" s="97"/>
      <c r="JO52" s="97"/>
      <c r="JP52" s="97"/>
      <c r="JQ52" s="97"/>
      <c r="JR52" s="97"/>
      <c r="JS52" s="97"/>
      <c r="JT52" s="97"/>
      <c r="JU52" s="97"/>
      <c r="JV52" s="97">
        <f>データ!BR7</f>
        <v>5998</v>
      </c>
      <c r="JW52" s="97"/>
      <c r="JX52" s="97"/>
      <c r="JY52" s="97"/>
      <c r="JZ52" s="97"/>
      <c r="KA52" s="97"/>
      <c r="KB52" s="97"/>
      <c r="KC52" s="97"/>
      <c r="KD52" s="97"/>
      <c r="KE52" s="97"/>
      <c r="KF52" s="97"/>
      <c r="KG52" s="97"/>
      <c r="KH52" s="97"/>
      <c r="KI52" s="97"/>
      <c r="KJ52" s="97"/>
      <c r="KK52" s="97"/>
      <c r="KL52" s="97"/>
      <c r="KM52" s="97"/>
      <c r="KN52" s="97"/>
      <c r="KO52" s="97">
        <f>データ!BS7</f>
        <v>0</v>
      </c>
      <c r="KP52" s="97"/>
      <c r="KQ52" s="97"/>
      <c r="KR52" s="97"/>
      <c r="KS52" s="97"/>
      <c r="KT52" s="97"/>
      <c r="KU52" s="97"/>
      <c r="KV52" s="97"/>
      <c r="KW52" s="97"/>
      <c r="KX52" s="97"/>
      <c r="KY52" s="97"/>
      <c r="KZ52" s="97"/>
      <c r="LA52" s="97"/>
      <c r="LB52" s="97"/>
      <c r="LC52" s="97"/>
      <c r="LD52" s="97"/>
      <c r="LE52" s="97"/>
      <c r="LF52" s="97"/>
      <c r="LG52" s="97"/>
      <c r="LH52" s="97">
        <f>データ!BT7</f>
        <v>10752</v>
      </c>
      <c r="LI52" s="97"/>
      <c r="LJ52" s="97"/>
      <c r="LK52" s="97"/>
      <c r="LL52" s="97"/>
      <c r="LM52" s="97"/>
      <c r="LN52" s="97"/>
      <c r="LO52" s="97"/>
      <c r="LP52" s="97"/>
      <c r="LQ52" s="97"/>
      <c r="LR52" s="97"/>
      <c r="LS52" s="97"/>
      <c r="LT52" s="97"/>
      <c r="LU52" s="97"/>
      <c r="LV52" s="97"/>
      <c r="LW52" s="97"/>
      <c r="LX52" s="97"/>
      <c r="LY52" s="97"/>
      <c r="LZ52" s="97"/>
      <c r="MA52" s="97">
        <f>データ!BU7</f>
        <v>14062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2871703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rxO3pXqdJgURMuPoupztuD323/3Tw1VmSQ1d/hH9wE4gPSOwy/o5BTti82KI3wh1XVrVrCJvy9xmdfuQZJBlg==" saltValue="9L4kB/8d8emApGohPMQil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2" t="s">
        <v>58</v>
      </c>
      <c r="I3" s="143"/>
      <c r="J3" s="143"/>
      <c r="K3" s="143"/>
      <c r="L3" s="143"/>
      <c r="M3" s="143"/>
      <c r="N3" s="143"/>
      <c r="O3" s="143"/>
      <c r="P3" s="143"/>
      <c r="Q3" s="143"/>
      <c r="R3" s="143"/>
      <c r="S3" s="143"/>
      <c r="T3" s="143"/>
      <c r="U3" s="143"/>
      <c r="V3" s="143"/>
      <c r="W3" s="143"/>
      <c r="X3" s="14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4"/>
      <c r="I4" s="145"/>
      <c r="J4" s="145"/>
      <c r="K4" s="145"/>
      <c r="L4" s="145"/>
      <c r="M4" s="145"/>
      <c r="N4" s="145"/>
      <c r="O4" s="145"/>
      <c r="P4" s="145"/>
      <c r="Q4" s="145"/>
      <c r="R4" s="145"/>
      <c r="S4" s="145"/>
      <c r="T4" s="145"/>
      <c r="U4" s="145"/>
      <c r="V4" s="145"/>
      <c r="W4" s="145"/>
      <c r="X4" s="145"/>
      <c r="Y4" s="139" t="s">
        <v>62</v>
      </c>
      <c r="Z4" s="140"/>
      <c r="AA4" s="140"/>
      <c r="AB4" s="140"/>
      <c r="AC4" s="140"/>
      <c r="AD4" s="140"/>
      <c r="AE4" s="140"/>
      <c r="AF4" s="140"/>
      <c r="AG4" s="140"/>
      <c r="AH4" s="140"/>
      <c r="AI4" s="141"/>
      <c r="AJ4" s="146" t="s">
        <v>63</v>
      </c>
      <c r="AK4" s="146"/>
      <c r="AL4" s="146"/>
      <c r="AM4" s="146"/>
      <c r="AN4" s="146"/>
      <c r="AO4" s="146"/>
      <c r="AP4" s="146"/>
      <c r="AQ4" s="146"/>
      <c r="AR4" s="146"/>
      <c r="AS4" s="146"/>
      <c r="AT4" s="146"/>
      <c r="AU4" s="147" t="s">
        <v>64</v>
      </c>
      <c r="AV4" s="146"/>
      <c r="AW4" s="146"/>
      <c r="AX4" s="146"/>
      <c r="AY4" s="146"/>
      <c r="AZ4" s="146"/>
      <c r="BA4" s="146"/>
      <c r="BB4" s="146"/>
      <c r="BC4" s="146"/>
      <c r="BD4" s="146"/>
      <c r="BE4" s="146"/>
      <c r="BF4" s="146" t="s">
        <v>65</v>
      </c>
      <c r="BG4" s="146"/>
      <c r="BH4" s="146"/>
      <c r="BI4" s="146"/>
      <c r="BJ4" s="146"/>
      <c r="BK4" s="146"/>
      <c r="BL4" s="146"/>
      <c r="BM4" s="146"/>
      <c r="BN4" s="146"/>
      <c r="BO4" s="146"/>
      <c r="BP4" s="146"/>
      <c r="BQ4" s="147" t="s">
        <v>66</v>
      </c>
      <c r="BR4" s="146"/>
      <c r="BS4" s="146"/>
      <c r="BT4" s="146"/>
      <c r="BU4" s="146"/>
      <c r="BV4" s="146"/>
      <c r="BW4" s="146"/>
      <c r="BX4" s="146"/>
      <c r="BY4" s="146"/>
      <c r="BZ4" s="146"/>
      <c r="CA4" s="146"/>
      <c r="CB4" s="146" t="s">
        <v>67</v>
      </c>
      <c r="CC4" s="146"/>
      <c r="CD4" s="146"/>
      <c r="CE4" s="146"/>
      <c r="CF4" s="146"/>
      <c r="CG4" s="146"/>
      <c r="CH4" s="146"/>
      <c r="CI4" s="146"/>
      <c r="CJ4" s="146"/>
      <c r="CK4" s="146"/>
      <c r="CL4" s="146"/>
      <c r="CM4" s="148" t="s">
        <v>68</v>
      </c>
      <c r="CN4" s="148" t="s">
        <v>69</v>
      </c>
      <c r="CO4" s="139" t="s">
        <v>70</v>
      </c>
      <c r="CP4" s="140"/>
      <c r="CQ4" s="140"/>
      <c r="CR4" s="140"/>
      <c r="CS4" s="140"/>
      <c r="CT4" s="140"/>
      <c r="CU4" s="140"/>
      <c r="CV4" s="140"/>
      <c r="CW4" s="140"/>
      <c r="CX4" s="140"/>
      <c r="CY4" s="141"/>
      <c r="CZ4" s="146" t="s">
        <v>71</v>
      </c>
      <c r="DA4" s="146"/>
      <c r="DB4" s="146"/>
      <c r="DC4" s="146"/>
      <c r="DD4" s="146"/>
      <c r="DE4" s="146"/>
      <c r="DF4" s="146"/>
      <c r="DG4" s="146"/>
      <c r="DH4" s="146"/>
      <c r="DI4" s="146"/>
      <c r="DJ4" s="146"/>
      <c r="DK4" s="139" t="s">
        <v>72</v>
      </c>
      <c r="DL4" s="140"/>
      <c r="DM4" s="140"/>
      <c r="DN4" s="140"/>
      <c r="DO4" s="140"/>
      <c r="DP4" s="140"/>
      <c r="DQ4" s="140"/>
      <c r="DR4" s="140"/>
      <c r="DS4" s="140"/>
      <c r="DT4" s="140"/>
      <c r="DU4" s="141"/>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91</v>
      </c>
      <c r="AN5" s="47" t="s">
        <v>101</v>
      </c>
      <c r="AO5" s="47" t="s">
        <v>93</v>
      </c>
      <c r="AP5" s="47" t="s">
        <v>94</v>
      </c>
      <c r="AQ5" s="47" t="s">
        <v>95</v>
      </c>
      <c r="AR5" s="47" t="s">
        <v>96</v>
      </c>
      <c r="AS5" s="47" t="s">
        <v>97</v>
      </c>
      <c r="AT5" s="47" t="s">
        <v>98</v>
      </c>
      <c r="AU5" s="47" t="s">
        <v>102</v>
      </c>
      <c r="AV5" s="47" t="s">
        <v>89</v>
      </c>
      <c r="AW5" s="47" t="s">
        <v>103</v>
      </c>
      <c r="AX5" s="47" t="s">
        <v>91</v>
      </c>
      <c r="AY5" s="47" t="s">
        <v>101</v>
      </c>
      <c r="AZ5" s="47" t="s">
        <v>93</v>
      </c>
      <c r="BA5" s="47" t="s">
        <v>94</v>
      </c>
      <c r="BB5" s="47" t="s">
        <v>95</v>
      </c>
      <c r="BC5" s="47" t="s">
        <v>96</v>
      </c>
      <c r="BD5" s="47" t="s">
        <v>97</v>
      </c>
      <c r="BE5" s="47" t="s">
        <v>98</v>
      </c>
      <c r="BF5" s="47" t="s">
        <v>88</v>
      </c>
      <c r="BG5" s="47" t="s">
        <v>104</v>
      </c>
      <c r="BH5" s="47" t="s">
        <v>103</v>
      </c>
      <c r="BI5" s="47" t="s">
        <v>105</v>
      </c>
      <c r="BJ5" s="47" t="s">
        <v>106</v>
      </c>
      <c r="BK5" s="47" t="s">
        <v>93</v>
      </c>
      <c r="BL5" s="47" t="s">
        <v>94</v>
      </c>
      <c r="BM5" s="47" t="s">
        <v>95</v>
      </c>
      <c r="BN5" s="47" t="s">
        <v>96</v>
      </c>
      <c r="BO5" s="47" t="s">
        <v>97</v>
      </c>
      <c r="BP5" s="47" t="s">
        <v>98</v>
      </c>
      <c r="BQ5" s="47" t="s">
        <v>107</v>
      </c>
      <c r="BR5" s="47" t="s">
        <v>89</v>
      </c>
      <c r="BS5" s="47" t="s">
        <v>100</v>
      </c>
      <c r="BT5" s="47" t="s">
        <v>91</v>
      </c>
      <c r="BU5" s="47" t="s">
        <v>106</v>
      </c>
      <c r="BV5" s="47" t="s">
        <v>93</v>
      </c>
      <c r="BW5" s="47" t="s">
        <v>94</v>
      </c>
      <c r="BX5" s="47" t="s">
        <v>95</v>
      </c>
      <c r="BY5" s="47" t="s">
        <v>96</v>
      </c>
      <c r="BZ5" s="47" t="s">
        <v>97</v>
      </c>
      <c r="CA5" s="47" t="s">
        <v>98</v>
      </c>
      <c r="CB5" s="47" t="s">
        <v>102</v>
      </c>
      <c r="CC5" s="47" t="s">
        <v>89</v>
      </c>
      <c r="CD5" s="47" t="s">
        <v>103</v>
      </c>
      <c r="CE5" s="47" t="s">
        <v>108</v>
      </c>
      <c r="CF5" s="47" t="s">
        <v>92</v>
      </c>
      <c r="CG5" s="47" t="s">
        <v>93</v>
      </c>
      <c r="CH5" s="47" t="s">
        <v>94</v>
      </c>
      <c r="CI5" s="47" t="s">
        <v>95</v>
      </c>
      <c r="CJ5" s="47" t="s">
        <v>96</v>
      </c>
      <c r="CK5" s="47" t="s">
        <v>97</v>
      </c>
      <c r="CL5" s="47" t="s">
        <v>98</v>
      </c>
      <c r="CM5" s="149"/>
      <c r="CN5" s="149"/>
      <c r="CO5" s="47" t="s">
        <v>88</v>
      </c>
      <c r="CP5" s="47" t="s">
        <v>99</v>
      </c>
      <c r="CQ5" s="47" t="s">
        <v>103</v>
      </c>
      <c r="CR5" s="47" t="s">
        <v>91</v>
      </c>
      <c r="CS5" s="47" t="s">
        <v>101</v>
      </c>
      <c r="CT5" s="47" t="s">
        <v>93</v>
      </c>
      <c r="CU5" s="47" t="s">
        <v>94</v>
      </c>
      <c r="CV5" s="47" t="s">
        <v>95</v>
      </c>
      <c r="CW5" s="47" t="s">
        <v>96</v>
      </c>
      <c r="CX5" s="47" t="s">
        <v>97</v>
      </c>
      <c r="CY5" s="47" t="s">
        <v>98</v>
      </c>
      <c r="CZ5" s="47" t="s">
        <v>88</v>
      </c>
      <c r="DA5" s="47" t="s">
        <v>99</v>
      </c>
      <c r="DB5" s="47" t="s">
        <v>103</v>
      </c>
      <c r="DC5" s="47" t="s">
        <v>105</v>
      </c>
      <c r="DD5" s="47" t="s">
        <v>101</v>
      </c>
      <c r="DE5" s="47" t="s">
        <v>93</v>
      </c>
      <c r="DF5" s="47" t="s">
        <v>94</v>
      </c>
      <c r="DG5" s="47" t="s">
        <v>95</v>
      </c>
      <c r="DH5" s="47" t="s">
        <v>96</v>
      </c>
      <c r="DI5" s="47" t="s">
        <v>97</v>
      </c>
      <c r="DJ5" s="47" t="s">
        <v>35</v>
      </c>
      <c r="DK5" s="47" t="s">
        <v>88</v>
      </c>
      <c r="DL5" s="47" t="s">
        <v>99</v>
      </c>
      <c r="DM5" s="47" t="s">
        <v>103</v>
      </c>
      <c r="DN5" s="47" t="s">
        <v>105</v>
      </c>
      <c r="DO5" s="47" t="s">
        <v>101</v>
      </c>
      <c r="DP5" s="47" t="s">
        <v>93</v>
      </c>
      <c r="DQ5" s="47" t="s">
        <v>94</v>
      </c>
      <c r="DR5" s="47" t="s">
        <v>95</v>
      </c>
      <c r="DS5" s="47" t="s">
        <v>96</v>
      </c>
      <c r="DT5" s="47" t="s">
        <v>97</v>
      </c>
      <c r="DU5" s="47" t="s">
        <v>98</v>
      </c>
    </row>
    <row r="6" spans="1:125" s="54" customFormat="1" x14ac:dyDescent="0.15">
      <c r="A6" s="37" t="s">
        <v>109</v>
      </c>
      <c r="B6" s="48">
        <f>B8</f>
        <v>2024</v>
      </c>
      <c r="C6" s="48">
        <f t="shared" ref="C6:X6" si="1">C8</f>
        <v>232068</v>
      </c>
      <c r="D6" s="48">
        <f t="shared" si="1"/>
        <v>47</v>
      </c>
      <c r="E6" s="48">
        <f t="shared" si="1"/>
        <v>14</v>
      </c>
      <c r="F6" s="48">
        <f t="shared" si="1"/>
        <v>0</v>
      </c>
      <c r="G6" s="48">
        <f t="shared" si="1"/>
        <v>1</v>
      </c>
      <c r="H6" s="48" t="str">
        <f>SUBSTITUTE(H8,"　","")</f>
        <v>愛知県春日井市</v>
      </c>
      <c r="I6" s="48" t="str">
        <f t="shared" si="1"/>
        <v>勝川駅前地下駐車場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27</v>
      </c>
      <c r="S6" s="50" t="str">
        <f t="shared" si="1"/>
        <v>駅</v>
      </c>
      <c r="T6" s="50" t="str">
        <f t="shared" si="1"/>
        <v>無</v>
      </c>
      <c r="U6" s="51">
        <f t="shared" si="1"/>
        <v>5197</v>
      </c>
      <c r="V6" s="51">
        <f t="shared" si="1"/>
        <v>114</v>
      </c>
      <c r="W6" s="51">
        <f t="shared" si="1"/>
        <v>300</v>
      </c>
      <c r="X6" s="50" t="str">
        <f t="shared" si="1"/>
        <v>代行制</v>
      </c>
      <c r="Y6" s="52">
        <f>IF(Y8="-",NA(),Y8)</f>
        <v>106.6</v>
      </c>
      <c r="Z6" s="52">
        <f t="shared" ref="Z6:AH6" si="2">IF(Z8="-",NA(),Z8)</f>
        <v>121</v>
      </c>
      <c r="AA6" s="52">
        <f t="shared" si="2"/>
        <v>100</v>
      </c>
      <c r="AB6" s="52">
        <f t="shared" si="2"/>
        <v>134.30000000000001</v>
      </c>
      <c r="AC6" s="52">
        <f t="shared" si="2"/>
        <v>141.6</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3.8</v>
      </c>
      <c r="BG6" s="52">
        <f t="shared" ref="BG6:BO6" si="5">IF(BG8="-",NA(),BG8)</f>
        <v>15.5</v>
      </c>
      <c r="BH6" s="52">
        <f t="shared" si="5"/>
        <v>4.3</v>
      </c>
      <c r="BI6" s="52">
        <f t="shared" si="5"/>
        <v>32.1</v>
      </c>
      <c r="BJ6" s="52">
        <f t="shared" si="5"/>
        <v>39.4</v>
      </c>
      <c r="BK6" s="52">
        <f t="shared" si="5"/>
        <v>-81</v>
      </c>
      <c r="BL6" s="52">
        <f t="shared" si="5"/>
        <v>-25.1</v>
      </c>
      <c r="BM6" s="52">
        <f t="shared" si="5"/>
        <v>-18</v>
      </c>
      <c r="BN6" s="52">
        <f t="shared" si="5"/>
        <v>-20.7</v>
      </c>
      <c r="BO6" s="52">
        <f t="shared" si="5"/>
        <v>-20</v>
      </c>
      <c r="BP6" s="49" t="str">
        <f>IF(BP8="-","",IF(BP8="-","【-】","【"&amp;SUBSTITUTE(TEXT(BP8,"#,##0.0"),"-","△")&amp;"】"))</f>
        <v>【2.0】</v>
      </c>
      <c r="BQ6" s="53">
        <f>IF(BQ8="-",NA(),BQ8)</f>
        <v>1867</v>
      </c>
      <c r="BR6" s="53">
        <f t="shared" ref="BR6:BZ6" si="6">IF(BR8="-",NA(),BR8)</f>
        <v>5998</v>
      </c>
      <c r="BS6" s="53">
        <f t="shared" si="6"/>
        <v>0</v>
      </c>
      <c r="BT6" s="53">
        <f t="shared" si="6"/>
        <v>10752</v>
      </c>
      <c r="BU6" s="53">
        <f t="shared" si="6"/>
        <v>14062</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110</v>
      </c>
      <c r="CM6" s="51">
        <f t="shared" ref="CM6:CN6" si="7">CM8</f>
        <v>2871703</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171.1</v>
      </c>
      <c r="DL6" s="52">
        <f t="shared" ref="DL6:DT6" si="9">IF(DL8="-",NA(),DL8)</f>
        <v>193.9</v>
      </c>
      <c r="DM6" s="52">
        <f t="shared" si="9"/>
        <v>223.7</v>
      </c>
      <c r="DN6" s="52">
        <f t="shared" si="9"/>
        <v>227.2</v>
      </c>
      <c r="DO6" s="52">
        <f t="shared" si="9"/>
        <v>228.9</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111</v>
      </c>
      <c r="B7" s="48">
        <f t="shared" ref="B7:X7" si="10">B8</f>
        <v>2024</v>
      </c>
      <c r="C7" s="48">
        <f t="shared" si="10"/>
        <v>232068</v>
      </c>
      <c r="D7" s="48">
        <f t="shared" si="10"/>
        <v>47</v>
      </c>
      <c r="E7" s="48">
        <f t="shared" si="10"/>
        <v>14</v>
      </c>
      <c r="F7" s="48">
        <f t="shared" si="10"/>
        <v>0</v>
      </c>
      <c r="G7" s="48">
        <f t="shared" si="10"/>
        <v>1</v>
      </c>
      <c r="H7" s="48" t="str">
        <f t="shared" si="10"/>
        <v>愛知県　春日井市</v>
      </c>
      <c r="I7" s="48" t="str">
        <f t="shared" si="10"/>
        <v>勝川駅前地下駐車場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27</v>
      </c>
      <c r="S7" s="50" t="str">
        <f t="shared" si="10"/>
        <v>駅</v>
      </c>
      <c r="T7" s="50" t="str">
        <f t="shared" si="10"/>
        <v>無</v>
      </c>
      <c r="U7" s="51">
        <f t="shared" si="10"/>
        <v>5197</v>
      </c>
      <c r="V7" s="51">
        <f t="shared" si="10"/>
        <v>114</v>
      </c>
      <c r="W7" s="51">
        <f t="shared" si="10"/>
        <v>300</v>
      </c>
      <c r="X7" s="50" t="str">
        <f t="shared" si="10"/>
        <v>代行制</v>
      </c>
      <c r="Y7" s="52">
        <f>Y8</f>
        <v>106.6</v>
      </c>
      <c r="Z7" s="52">
        <f t="shared" ref="Z7:AH7" si="11">Z8</f>
        <v>121</v>
      </c>
      <c r="AA7" s="52">
        <f t="shared" si="11"/>
        <v>100</v>
      </c>
      <c r="AB7" s="52">
        <f t="shared" si="11"/>
        <v>134.30000000000001</v>
      </c>
      <c r="AC7" s="52">
        <f t="shared" si="11"/>
        <v>141.6</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3.8</v>
      </c>
      <c r="BG7" s="52">
        <f t="shared" ref="BG7:BO7" si="14">BG8</f>
        <v>15.5</v>
      </c>
      <c r="BH7" s="52">
        <f t="shared" si="14"/>
        <v>4.3</v>
      </c>
      <c r="BI7" s="52">
        <f t="shared" si="14"/>
        <v>32.1</v>
      </c>
      <c r="BJ7" s="52">
        <f t="shared" si="14"/>
        <v>39.4</v>
      </c>
      <c r="BK7" s="52">
        <f t="shared" si="14"/>
        <v>-81</v>
      </c>
      <c r="BL7" s="52">
        <f t="shared" si="14"/>
        <v>-25.1</v>
      </c>
      <c r="BM7" s="52">
        <f t="shared" si="14"/>
        <v>-18</v>
      </c>
      <c r="BN7" s="52">
        <f t="shared" si="14"/>
        <v>-20.7</v>
      </c>
      <c r="BO7" s="52">
        <f t="shared" si="14"/>
        <v>-20</v>
      </c>
      <c r="BP7" s="49"/>
      <c r="BQ7" s="53">
        <f>BQ8</f>
        <v>1867</v>
      </c>
      <c r="BR7" s="53">
        <f t="shared" ref="BR7:BZ7" si="15">BR8</f>
        <v>5998</v>
      </c>
      <c r="BS7" s="53">
        <f t="shared" si="15"/>
        <v>0</v>
      </c>
      <c r="BT7" s="53">
        <f t="shared" si="15"/>
        <v>10752</v>
      </c>
      <c r="BU7" s="53">
        <f t="shared" si="15"/>
        <v>14062</v>
      </c>
      <c r="BV7" s="53">
        <f t="shared" si="15"/>
        <v>4836</v>
      </c>
      <c r="BW7" s="53">
        <f t="shared" si="15"/>
        <v>37213</v>
      </c>
      <c r="BX7" s="53">
        <f t="shared" si="15"/>
        <v>17293</v>
      </c>
      <c r="BY7" s="53">
        <f t="shared" si="15"/>
        <v>15316</v>
      </c>
      <c r="BZ7" s="53">
        <f t="shared" si="15"/>
        <v>8831</v>
      </c>
      <c r="CA7" s="51"/>
      <c r="CB7" s="52" t="s">
        <v>112</v>
      </c>
      <c r="CC7" s="52" t="s">
        <v>112</v>
      </c>
      <c r="CD7" s="52" t="s">
        <v>112</v>
      </c>
      <c r="CE7" s="52" t="s">
        <v>112</v>
      </c>
      <c r="CF7" s="52" t="s">
        <v>112</v>
      </c>
      <c r="CG7" s="52" t="s">
        <v>112</v>
      </c>
      <c r="CH7" s="52" t="s">
        <v>112</v>
      </c>
      <c r="CI7" s="52" t="s">
        <v>112</v>
      </c>
      <c r="CJ7" s="52" t="s">
        <v>112</v>
      </c>
      <c r="CK7" s="52" t="s">
        <v>110</v>
      </c>
      <c r="CL7" s="49"/>
      <c r="CM7" s="51">
        <f>CM8</f>
        <v>2871703</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171.1</v>
      </c>
      <c r="DL7" s="52">
        <f t="shared" ref="DL7:DT7" si="17">DL8</f>
        <v>193.9</v>
      </c>
      <c r="DM7" s="52">
        <f t="shared" si="17"/>
        <v>223.7</v>
      </c>
      <c r="DN7" s="52">
        <f t="shared" si="17"/>
        <v>227.2</v>
      </c>
      <c r="DO7" s="52">
        <f t="shared" si="17"/>
        <v>228.9</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232068</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27</v>
      </c>
      <c r="S8" s="57" t="s">
        <v>123</v>
      </c>
      <c r="T8" s="57" t="s">
        <v>124</v>
      </c>
      <c r="U8" s="58">
        <v>5197</v>
      </c>
      <c r="V8" s="58">
        <v>114</v>
      </c>
      <c r="W8" s="58">
        <v>300</v>
      </c>
      <c r="X8" s="57" t="s">
        <v>125</v>
      </c>
      <c r="Y8" s="59">
        <v>106.6</v>
      </c>
      <c r="Z8" s="59">
        <v>121</v>
      </c>
      <c r="AA8" s="59">
        <v>100</v>
      </c>
      <c r="AB8" s="59">
        <v>134.30000000000001</v>
      </c>
      <c r="AC8" s="59">
        <v>141.6</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3.8</v>
      </c>
      <c r="BG8" s="59">
        <v>15.5</v>
      </c>
      <c r="BH8" s="59">
        <v>4.3</v>
      </c>
      <c r="BI8" s="59">
        <v>32.1</v>
      </c>
      <c r="BJ8" s="59">
        <v>39.4</v>
      </c>
      <c r="BK8" s="59">
        <v>-81</v>
      </c>
      <c r="BL8" s="59">
        <v>-25.1</v>
      </c>
      <c r="BM8" s="59">
        <v>-18</v>
      </c>
      <c r="BN8" s="59">
        <v>-20.7</v>
      </c>
      <c r="BO8" s="59">
        <v>-20</v>
      </c>
      <c r="BP8" s="56">
        <v>2</v>
      </c>
      <c r="BQ8" s="60">
        <v>1867</v>
      </c>
      <c r="BR8" s="60">
        <v>5998</v>
      </c>
      <c r="BS8" s="60">
        <v>0</v>
      </c>
      <c r="BT8" s="61">
        <v>10752</v>
      </c>
      <c r="BU8" s="61">
        <v>14062</v>
      </c>
      <c r="BV8" s="60">
        <v>4836</v>
      </c>
      <c r="BW8" s="60">
        <v>37213</v>
      </c>
      <c r="BX8" s="60">
        <v>17293</v>
      </c>
      <c r="BY8" s="60">
        <v>15316</v>
      </c>
      <c r="BZ8" s="60">
        <v>8831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2871703</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88</v>
      </c>
      <c r="DF8" s="59">
        <v>77.3</v>
      </c>
      <c r="DG8" s="59">
        <v>51.8</v>
      </c>
      <c r="DH8" s="59">
        <v>45.3</v>
      </c>
      <c r="DI8" s="59">
        <v>30</v>
      </c>
      <c r="DJ8" s="56">
        <v>73.400000000000006</v>
      </c>
      <c r="DK8" s="59">
        <v>171.1</v>
      </c>
      <c r="DL8" s="59">
        <v>193.9</v>
      </c>
      <c r="DM8" s="59">
        <v>223.7</v>
      </c>
      <c r="DN8" s="59">
        <v>227.2</v>
      </c>
      <c r="DO8" s="59">
        <v>228.9</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2026-01-30T01:41:22Z</cp:lastPrinted>
  <dcterms:created xsi:type="dcterms:W3CDTF">2025-12-12T09:29:58Z</dcterms:created>
  <dcterms:modified xsi:type="dcterms:W3CDTF">2026-02-02T01:41:00Z</dcterms:modified>
  <cp:category/>
</cp:coreProperties>
</file>