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8_駐車場事業\"/>
    </mc:Choice>
  </mc:AlternateContent>
  <xr:revisionPtr revIDLastSave="0" documentId="13_ncr:1_{474C2CC6-3031-4AE5-9C43-59FD10E9010C}" xr6:coauthVersionLast="47" xr6:coauthVersionMax="47" xr10:uidLastSave="{00000000-0000-0000-0000-000000000000}"/>
  <workbookProtection workbookAlgorithmName="SHA-512" workbookHashValue="gCYWxEBkedypDKrPG+bNARS77obSiBegKqu4xzAVzkCCD9ait6oVhHR2s10VQy0uSyd63rkRx86DhgthLLQn7A==" workbookSaltValue="yihv3LIz7/m0piGqfdmUUg==" workbookSpinCount="100000" lockStructure="1"/>
  <bookViews>
    <workbookView xWindow="1740" yWindow="3516" windowWidth="13968" windowHeight="126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LH32" i="4" s="1"/>
  <c r="DR7" i="5"/>
  <c r="DQ7" i="5"/>
  <c r="DP7" i="5"/>
  <c r="DO7" i="5"/>
  <c r="DN7" i="5"/>
  <c r="DM7" i="5"/>
  <c r="DL7" i="5"/>
  <c r="DK7" i="5"/>
  <c r="DI7" i="5"/>
  <c r="DH7" i="5"/>
  <c r="DG7" i="5"/>
  <c r="DF7" i="5"/>
  <c r="DE7" i="5"/>
  <c r="DD7" i="5"/>
  <c r="DC7" i="5"/>
  <c r="DB7" i="5"/>
  <c r="LE77" i="4" s="1"/>
  <c r="DA7" i="5"/>
  <c r="CZ7" i="5"/>
  <c r="KA77" i="4" s="1"/>
  <c r="CN7" i="5"/>
  <c r="CM7" i="5"/>
  <c r="CV67" i="4" s="1"/>
  <c r="BZ7" i="5"/>
  <c r="BY7" i="5"/>
  <c r="BX7" i="5"/>
  <c r="BW7" i="5"/>
  <c r="JV53" i="4" s="1"/>
  <c r="BV7" i="5"/>
  <c r="BU7" i="5"/>
  <c r="MA52" i="4" s="1"/>
  <c r="BT7" i="5"/>
  <c r="BS7" i="5"/>
  <c r="KO52" i="4" s="1"/>
  <c r="BR7" i="5"/>
  <c r="BQ7" i="5"/>
  <c r="BO7" i="5"/>
  <c r="HJ53" i="4" s="1"/>
  <c r="BN7" i="5"/>
  <c r="GQ53" i="4" s="1"/>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HJ31" i="4" s="1"/>
  <c r="AM7" i="5"/>
  <c r="AL7" i="5"/>
  <c r="AK7" i="5"/>
  <c r="AJ7" i="5"/>
  <c r="EL31" i="4" s="1"/>
  <c r="AH7" i="5"/>
  <c r="AG7" i="5"/>
  <c r="AF7" i="5"/>
  <c r="AE7" i="5"/>
  <c r="AN32" i="4" s="1"/>
  <c r="AD7" i="5"/>
  <c r="U32" i="4" s="1"/>
  <c r="AC7" i="5"/>
  <c r="AB7" i="5"/>
  <c r="AA7" i="5"/>
  <c r="Z7" i="5"/>
  <c r="Y7" i="5"/>
  <c r="X7" i="5"/>
  <c r="W7" i="5"/>
  <c r="JQ10" i="4" s="1"/>
  <c r="V7" i="5"/>
  <c r="U7" i="5"/>
  <c r="T7" i="5"/>
  <c r="S7" i="5"/>
  <c r="HX8" i="4" s="1"/>
  <c r="R7" i="5"/>
  <c r="DU10" i="4" s="1"/>
  <c r="Q7" i="5"/>
  <c r="P7" i="5"/>
  <c r="O7" i="5"/>
  <c r="N7" i="5"/>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KP77" i="4"/>
  <c r="IT77" i="4"/>
  <c r="IE77" i="4"/>
  <c r="HP77" i="4"/>
  <c r="HA77" i="4"/>
  <c r="GL77" i="4"/>
  <c r="BZ77" i="4"/>
  <c r="BK77" i="4"/>
  <c r="AV77" i="4"/>
  <c r="AG77" i="4"/>
  <c r="R77" i="4"/>
  <c r="CV76" i="4"/>
  <c r="MA53" i="4"/>
  <c r="LH53" i="4"/>
  <c r="KO53" i="4"/>
  <c r="JC53" i="4"/>
  <c r="FX53" i="4"/>
  <c r="FE53" i="4"/>
  <c r="EL53" i="4"/>
  <c r="CS53" i="4"/>
  <c r="BZ53" i="4"/>
  <c r="BG53" i="4"/>
  <c r="U53" i="4"/>
  <c r="LH52" i="4"/>
  <c r="JV52" i="4"/>
  <c r="JC52" i="4"/>
  <c r="HJ52" i="4"/>
  <c r="GQ52" i="4"/>
  <c r="FX52" i="4"/>
  <c r="FE52" i="4"/>
  <c r="EL52" i="4"/>
  <c r="CS52" i="4"/>
  <c r="BZ52" i="4"/>
  <c r="AN52" i="4"/>
  <c r="U52" i="4"/>
  <c r="MA32" i="4"/>
  <c r="KO32" i="4"/>
  <c r="JV32" i="4"/>
  <c r="JC32" i="4"/>
  <c r="HJ32" i="4"/>
  <c r="FX32" i="4"/>
  <c r="FE32" i="4"/>
  <c r="EL32" i="4"/>
  <c r="CS32" i="4"/>
  <c r="BZ32" i="4"/>
  <c r="BG32" i="4"/>
  <c r="MA31" i="4"/>
  <c r="LH31" i="4"/>
  <c r="KO31" i="4"/>
  <c r="JV31" i="4"/>
  <c r="JC31" i="4"/>
  <c r="GQ31" i="4"/>
  <c r="FX31" i="4"/>
  <c r="FE31" i="4"/>
  <c r="CS31" i="4"/>
  <c r="BZ31" i="4"/>
  <c r="BG31" i="4"/>
  <c r="AN31" i="4"/>
  <c r="U31" i="4"/>
  <c r="LJ10" i="4"/>
  <c r="HX10" i="4"/>
  <c r="CF10" i="4"/>
  <c r="B10" i="4"/>
  <c r="LJ8" i="4"/>
  <c r="JQ8" i="4"/>
  <c r="FJ8" i="4"/>
  <c r="DU8" i="4"/>
  <c r="CF8" i="4"/>
  <c r="D11" i="5" l="1"/>
  <c r="LE76" i="4" s="1"/>
  <c r="CS30" i="4"/>
  <c r="BZ76" i="4"/>
  <c r="MA51" i="4"/>
  <c r="MI76" i="4"/>
  <c r="HJ51" i="4"/>
  <c r="MA30" i="4"/>
  <c r="IT76" i="4"/>
  <c r="CS51" i="4"/>
  <c r="HJ30" i="4"/>
  <c r="C11" i="5"/>
  <c r="E11" i="5"/>
  <c r="B11" i="5"/>
  <c r="BG51" i="4" l="1"/>
  <c r="KO30" i="4"/>
  <c r="HP76" i="4"/>
  <c r="FX30" i="4"/>
  <c r="BG30" i="4"/>
  <c r="AV76" i="4"/>
  <c r="KO51" i="4"/>
  <c r="FX51" i="4"/>
  <c r="IE76" i="4"/>
  <c r="BZ51" i="4"/>
  <c r="GQ30" i="4"/>
  <c r="BZ30" i="4"/>
  <c r="BK76" i="4"/>
  <c r="LH51" i="4"/>
  <c r="LT76" i="4"/>
  <c r="GQ51" i="4"/>
  <c r="LH30"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<sst xmlns="http://schemas.openxmlformats.org/spreadsheetml/2006/main" count="278" uniqueCount="130">
  <si>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</si>
  <si>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</si>
  <si>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</si>
  <si>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</si>
  <si>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</si>
  <si>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</si>
  <si>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</si>
  <si>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</si>
  <si>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</si>
  <si>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</si>
  <si>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</si>
  <si>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</si>
  <si>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</si>
  <si>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</si>
  <si>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</si>
  <si>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</si>
  <si>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</si>
  <si>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</si>
  <si>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</si>
  <si>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</si>
  <si>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</si>
  <si>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</si>
  <si>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</si>
  <si>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</si>
  <si>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</si>
  <si>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</si>
  <si>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</si>
  <si>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</si>
  <si>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</si>
  <si>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</si>
  <si>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</si>
  <si>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</si>
  <si>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</si>
  <si>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</si>
  <si>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</si>
  <si>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</si>
  <si>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</si>
  <si>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</si>
  <si>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</si>
  <si>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</si>
  <si>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</si>
  <si>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</si>
  <si>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</si>
  <si>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</si>
  <si>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</si>
  <si>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</si>
  <si>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</si>
  <si>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</si>
  <si>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</si>
  <si>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</si>
  <si>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</si>
  <si>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</si>
  <si>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</si>
  <si>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</si>
  <si>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</si>
  <si>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</si>
  <si>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</si>
  <si>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</si>
  <si>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</si>
  <si>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</si>
  <si>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</si>
  <si>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</si>
  <si>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</si>
  <si>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</si>
  <si>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</si>
  <si>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</si>
  <si>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</si>
  <si>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</si>
  <si>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</si>
  <si>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</si>
  <si>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</si>
  <si>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</si>
  <si>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</si>
  <si>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</si>
  <si>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</si>
  <si>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</si>
  <si>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</si>
  <si>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</si>
  <si>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</si>
  <si>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</si>
  <si>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</si>
  <si>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</si>
  <si>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</si>
  <si>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</si>
  <si>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</si>
  <si>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</si>
  <si>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</si>
  <si>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</si>
  <si>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</si>
  <si>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</si>
  <si>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</si>
  <si>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</si>
  <si>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</si>
  <si>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</si>
  <si>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</si>
  <si>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</si>
  <si>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</si>
  <si>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</si>
  <si>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</si>
  <si>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</si>
  <si>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</si>
  <si>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</si>
  <si>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</si>
  <si>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</si>
  <si>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</si>
  <si>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</si>
  <si>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</si>
  <si>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</si>
  <si>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愛知県　安城市</t>
  </si>
  <si>
    <t>安城駅北口広場駐車場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</si>
  <si>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</si>
  <si>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</si>
  <si>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</si>
  <si>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</si>
  <si>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</si>
  <si>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</si>
  <si>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</si>
  <si>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</si>
  <si>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</si>
  <si>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</si>
  <si>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</si>
  <si>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</si>
  <si>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</si>
  <si>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</si>
  <si>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</si>
  <si>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</si>
  <si>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R02はコロナ禍のため、①収益的収支比率が100％を下回り、④売上高GOP比率も低下した。その他の年度は①収益的収支比率が100％を上回り、④売上高GOP比率も増加し黒字を示している。⑤EBITDAは平均値を下回っているが一定の水準で推移しており、収益性は安定している。</t>
    <phoneticPr fontId="5"/>
  </si>
  <si>
    <t>地方公営企業法を適用していないため、⑥有形固定資産減価償却率及び⑨累積欠損金比率について「該当なし」となっている。また、⑩企業債残高対料金収入比率については、企業債残高が無いため０となる。なお、細かな施設の更新や修繕は今後必要に応じて行っていく。</t>
    <phoneticPr fontId="5"/>
  </si>
  <si>
    <t>駅の送迎等の利用が多いため、短時間利用が多く１区画あたりの駐車台数が多いため、⑪稼働率が平均値を上回るが、R02、R03は例年よりも稼働率の低下が見られる。しかし市主要駅や商業施設が周辺にあり、利用者の傾向として駅の送迎や商業施設の訪問を目的としているため、駐車場としてのニーズはあると考えられる。</t>
    <phoneticPr fontId="5"/>
  </si>
  <si>
    <t>R02はコロナ禍のため、収益が減少したものの、他会計補助金等に頼ることなく概ね黒字経営を続けられている。駅の送迎等による短時間利用の駐車場として安定した収入を得ており、今後も継続して経営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</si>
</sst>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89.1</c:v>
                </c:pt>
                <c:pt idx="1">
                  <c:v>144.6</c:v>
                </c:pt>
                <c:pt idx="2">
                  <c:v>133</c:v>
                </c:pt>
                <c:pt idx="3">
                  <c:v>151.4</c:v>
                </c:pt>
                <c:pt idx="4">
                  <c:v>247.6</c:v>
                </c:pt>
              </c:numCache>
            </c:numRef>
          </c:val>
          <c:extLst>
            <c:ext xmlns:c16="http://schemas.microsoft.com/office/drawing/2014/chart" uri="{C3380CC4-5D6E-409C-BE32-E72D297353CC}">
              <c16:uniqueId val="{00000000-EAD6-49A3-8877-BD0DF100C00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EAD6-49A3-8877-BD0DF100C00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77D-4C0A-B739-FE1EDD1484A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977D-4C0A-B739-FE1EDD1484A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3DC-498B-9766-D14F9E11B70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3DC-498B-9766-D14F9E11B70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F5F8-4DF7-99A9-FDEE328FB45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5F8-4DF7-99A9-FDEE328FB45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818-480E-BA59-08ACFC3E57E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5818-480E-BA59-08ACFC3E57E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1B9-4FD7-84A5-50C029D4E34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E1B9-4FD7-84A5-50C029D4E34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275</c:v>
                </c:pt>
                <c:pt idx="1">
                  <c:v>350</c:v>
                </c:pt>
                <c:pt idx="2">
                  <c:v>450</c:v>
                </c:pt>
                <c:pt idx="3">
                  <c:v>625</c:v>
                </c:pt>
                <c:pt idx="4">
                  <c:v>600</c:v>
                </c:pt>
              </c:numCache>
            </c:numRef>
          </c:val>
          <c:extLst>
            <c:ext xmlns:c16="http://schemas.microsoft.com/office/drawing/2014/chart" uri="{C3380CC4-5D6E-409C-BE32-E72D297353CC}">
              <c16:uniqueId val="{00000000-7C1A-4C33-B3B7-53F83DA5D24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7C1A-4C33-B3B7-53F83DA5D24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-12.3</c:v>
                </c:pt>
                <c:pt idx="1">
                  <c:v>30.9</c:v>
                </c:pt>
                <c:pt idx="2">
                  <c:v>24.8</c:v>
                </c:pt>
                <c:pt idx="3">
                  <c:v>34</c:v>
                </c:pt>
                <c:pt idx="4">
                  <c:v>59.6</c:v>
                </c:pt>
              </c:numCache>
            </c:numRef>
          </c:val>
          <c:extLst>
            <c:ext xmlns:c16="http://schemas.microsoft.com/office/drawing/2014/chart" uri="{C3380CC4-5D6E-409C-BE32-E72D297353CC}">
              <c16:uniqueId val="{00000000-78A3-4D54-8389-8ED455A7C7C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78A3-4D54-8389-8ED455A7C7C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-25</c:v>
                </c:pt>
                <c:pt idx="1">
                  <c:v>100</c:v>
                </c:pt>
                <c:pt idx="2">
                  <c:v>126</c:v>
                </c:pt>
                <c:pt idx="3">
                  <c:v>217</c:v>
                </c:pt>
                <c:pt idx="4">
                  <c:v>527</c:v>
                </c:pt>
              </c:numCache>
            </c:numRef>
          </c:val>
          <c:extLst>
            <c:ext xmlns:c16="http://schemas.microsoft.com/office/drawing/2014/chart" uri="{C3380CC4-5D6E-409C-BE32-E72D297353CC}">
              <c16:uniqueId val="{00000000-3C56-45AC-89DE-B69DE759B7D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3C56-45AC-89DE-B69DE759B7D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愛知県安城市　安城駅北口広場駐車場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89.1</v>
      </c>
      <c r="V31" s="98"/>
      <c r="W31" s="98"/>
      <c r="X31" s="98"/>
      <c r="Y31" s="98"/>
      <c r="Z31" s="98"/>
      <c r="AA31" s="98"/>
      <c r="AB31" s="98"/>
      <c r="AC31" s="98"/>
      <c r="AD31" s="98"/>
      <c r="AE31" s="98"/>
      <c r="AF31" s="98"/>
      <c r="AG31" s="98"/>
      <c r="AH31" s="98"/>
      <c r="AI31" s="98"/>
      <c r="AJ31" s="98"/>
      <c r="AK31" s="98"/>
      <c r="AL31" s="98"/>
      <c r="AM31" s="98"/>
      <c r="AN31" s="98">
        <f>データ!Z7</f>
        <v>144.6</v>
      </c>
      <c r="AO31" s="98"/>
      <c r="AP31" s="98"/>
      <c r="AQ31" s="98"/>
      <c r="AR31" s="98"/>
      <c r="AS31" s="98"/>
      <c r="AT31" s="98"/>
      <c r="AU31" s="98"/>
      <c r="AV31" s="98"/>
      <c r="AW31" s="98"/>
      <c r="AX31" s="98"/>
      <c r="AY31" s="98"/>
      <c r="AZ31" s="98"/>
      <c r="BA31" s="98"/>
      <c r="BB31" s="98"/>
      <c r="BC31" s="98"/>
      <c r="BD31" s="98"/>
      <c r="BE31" s="98"/>
      <c r="BF31" s="98"/>
      <c r="BG31" s="98">
        <f>データ!AA7</f>
        <v>133</v>
      </c>
      <c r="BH31" s="98"/>
      <c r="BI31" s="98"/>
      <c r="BJ31" s="98"/>
      <c r="BK31" s="98"/>
      <c r="BL31" s="98"/>
      <c r="BM31" s="98"/>
      <c r="BN31" s="98"/>
      <c r="BO31" s="98"/>
      <c r="BP31" s="98"/>
      <c r="BQ31" s="98"/>
      <c r="BR31" s="98"/>
      <c r="BS31" s="98"/>
      <c r="BT31" s="98"/>
      <c r="BU31" s="98"/>
      <c r="BV31" s="98"/>
      <c r="BW31" s="98"/>
      <c r="BX31" s="98"/>
      <c r="BY31" s="98"/>
      <c r="BZ31" s="98">
        <f>データ!AB7</f>
        <v>151.4</v>
      </c>
      <c r="CA31" s="98"/>
      <c r="CB31" s="98"/>
      <c r="CC31" s="98"/>
      <c r="CD31" s="98"/>
      <c r="CE31" s="98"/>
      <c r="CF31" s="98"/>
      <c r="CG31" s="98"/>
      <c r="CH31" s="98"/>
      <c r="CI31" s="98"/>
      <c r="CJ31" s="98"/>
      <c r="CK31" s="98"/>
      <c r="CL31" s="98"/>
      <c r="CM31" s="98"/>
      <c r="CN31" s="98"/>
      <c r="CO31" s="98"/>
      <c r="CP31" s="98"/>
      <c r="CQ31" s="98"/>
      <c r="CR31" s="98"/>
      <c r="CS31" s="98">
        <f>データ!AC7</f>
        <v>247.6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275</v>
      </c>
      <c r="JD31" s="67"/>
      <c r="JE31" s="67"/>
      <c r="JF31" s="67"/>
      <c r="JG31" s="67"/>
      <c r="JH31" s="67"/>
      <c r="JI31" s="67"/>
      <c r="JJ31" s="67"/>
      <c r="JK31" s="67"/>
      <c r="JL31" s="67"/>
      <c r="JM31" s="67"/>
      <c r="JN31" s="67"/>
      <c r="JO31" s="67"/>
      <c r="JP31" s="67"/>
      <c r="JQ31" s="67"/>
      <c r="JR31" s="67"/>
      <c r="JS31" s="67"/>
      <c r="JT31" s="67"/>
      <c r="JU31" s="68"/>
      <c r="JV31" s="66">
        <f>データ!DL7</f>
        <v>350</v>
      </c>
      <c r="JW31" s="67"/>
      <c r="JX31" s="67"/>
      <c r="JY31" s="67"/>
      <c r="JZ31" s="67"/>
      <c r="KA31" s="67"/>
      <c r="KB31" s="67"/>
      <c r="KC31" s="67"/>
      <c r="KD31" s="67"/>
      <c r="KE31" s="67"/>
      <c r="KF31" s="67"/>
      <c r="KG31" s="67"/>
      <c r="KH31" s="67"/>
      <c r="KI31" s="67"/>
      <c r="KJ31" s="67"/>
      <c r="KK31" s="67"/>
      <c r="KL31" s="67"/>
      <c r="KM31" s="67"/>
      <c r="KN31" s="68"/>
      <c r="KO31" s="66">
        <f>データ!DM7</f>
        <v>450</v>
      </c>
      <c r="KP31" s="67"/>
      <c r="KQ31" s="67"/>
      <c r="KR31" s="67"/>
      <c r="KS31" s="67"/>
      <c r="KT31" s="67"/>
      <c r="KU31" s="67"/>
      <c r="KV31" s="67"/>
      <c r="KW31" s="67"/>
      <c r="KX31" s="67"/>
      <c r="KY31" s="67"/>
      <c r="KZ31" s="67"/>
      <c r="LA31" s="67"/>
      <c r="LB31" s="67"/>
      <c r="LC31" s="67"/>
      <c r="LD31" s="67"/>
      <c r="LE31" s="67"/>
      <c r="LF31" s="67"/>
      <c r="LG31" s="68"/>
      <c r="LH31" s="66">
        <f>データ!DN7</f>
        <v>625</v>
      </c>
      <c r="LI31" s="67"/>
      <c r="LJ31" s="67"/>
      <c r="LK31" s="67"/>
      <c r="LL31" s="67"/>
      <c r="LM31" s="67"/>
      <c r="LN31" s="67"/>
      <c r="LO31" s="67"/>
      <c r="LP31" s="67"/>
      <c r="LQ31" s="67"/>
      <c r="LR31" s="67"/>
      <c r="LS31" s="67"/>
      <c r="LT31" s="67"/>
      <c r="LU31" s="67"/>
      <c r="LV31" s="67"/>
      <c r="LW31" s="67"/>
      <c r="LX31" s="67"/>
      <c r="LY31" s="67"/>
      <c r="LZ31" s="68"/>
      <c r="MA31" s="66">
        <f>データ!DO7</f>
        <v>600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-12.3</v>
      </c>
      <c r="EM52" s="98"/>
      <c r="EN52" s="98"/>
      <c r="EO52" s="98"/>
      <c r="EP52" s="98"/>
      <c r="EQ52" s="98"/>
      <c r="ER52" s="98"/>
      <c r="ES52" s="98"/>
      <c r="ET52" s="98"/>
      <c r="EU52" s="98"/>
      <c r="EV52" s="98"/>
      <c r="EW52" s="98"/>
      <c r="EX52" s="98"/>
      <c r="EY52" s="98"/>
      <c r="EZ52" s="98"/>
      <c r="FA52" s="98"/>
      <c r="FB52" s="98"/>
      <c r="FC52" s="98"/>
      <c r="FD52" s="98"/>
      <c r="FE52" s="98">
        <f>データ!BG7</f>
        <v>30.9</v>
      </c>
      <c r="FF52" s="98"/>
      <c r="FG52" s="98"/>
      <c r="FH52" s="98"/>
      <c r="FI52" s="98"/>
      <c r="FJ52" s="98"/>
      <c r="FK52" s="98"/>
      <c r="FL52" s="98"/>
      <c r="FM52" s="98"/>
      <c r="FN52" s="98"/>
      <c r="FO52" s="98"/>
      <c r="FP52" s="98"/>
      <c r="FQ52" s="98"/>
      <c r="FR52" s="98"/>
      <c r="FS52" s="98"/>
      <c r="FT52" s="98"/>
      <c r="FU52" s="98"/>
      <c r="FV52" s="98"/>
      <c r="FW52" s="98"/>
      <c r="FX52" s="98">
        <f>データ!BH7</f>
        <v>24.8</v>
      </c>
      <c r="FY52" s="98"/>
      <c r="FZ52" s="98"/>
      <c r="GA52" s="98"/>
      <c r="GB52" s="98"/>
      <c r="GC52" s="98"/>
      <c r="GD52" s="98"/>
      <c r="GE52" s="98"/>
      <c r="GF52" s="98"/>
      <c r="GG52" s="98"/>
      <c r="GH52" s="98"/>
      <c r="GI52" s="98"/>
      <c r="GJ52" s="98"/>
      <c r="GK52" s="98"/>
      <c r="GL52" s="98"/>
      <c r="GM52" s="98"/>
      <c r="GN52" s="98"/>
      <c r="GO52" s="98"/>
      <c r="GP52" s="98"/>
      <c r="GQ52" s="98">
        <f>データ!BI7</f>
        <v>34</v>
      </c>
      <c r="GR52" s="98"/>
      <c r="GS52" s="98"/>
      <c r="GT52" s="98"/>
      <c r="GU52" s="98"/>
      <c r="GV52" s="98"/>
      <c r="GW52" s="98"/>
      <c r="GX52" s="98"/>
      <c r="GY52" s="98"/>
      <c r="GZ52" s="98"/>
      <c r="HA52" s="98"/>
      <c r="HB52" s="98"/>
      <c r="HC52" s="98"/>
      <c r="HD52" s="98"/>
      <c r="HE52" s="98"/>
      <c r="HF52" s="98"/>
      <c r="HG52" s="98"/>
      <c r="HH52" s="98"/>
      <c r="HI52" s="98"/>
      <c r="HJ52" s="98">
        <f>データ!BJ7</f>
        <v>59.6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-25</v>
      </c>
      <c r="JD52" s="97"/>
      <c r="JE52" s="97"/>
      <c r="JF52" s="97"/>
      <c r="JG52" s="97"/>
      <c r="JH52" s="97"/>
      <c r="JI52" s="97"/>
      <c r="JJ52" s="97"/>
      <c r="JK52" s="97"/>
      <c r="JL52" s="97"/>
      <c r="JM52" s="97"/>
      <c r="JN52" s="97"/>
      <c r="JO52" s="97"/>
      <c r="JP52" s="97"/>
      <c r="JQ52" s="97"/>
      <c r="JR52" s="97"/>
      <c r="JS52" s="97"/>
      <c r="JT52" s="97"/>
      <c r="JU52" s="97"/>
      <c r="JV52" s="97">
        <f>データ!BR7</f>
        <v>100</v>
      </c>
      <c r="JW52" s="97"/>
      <c r="JX52" s="97"/>
      <c r="JY52" s="97"/>
      <c r="JZ52" s="97"/>
      <c r="KA52" s="97"/>
      <c r="KB52" s="97"/>
      <c r="KC52" s="97"/>
      <c r="KD52" s="97"/>
      <c r="KE52" s="97"/>
      <c r="KF52" s="97"/>
      <c r="KG52" s="97"/>
      <c r="KH52" s="97"/>
      <c r="KI52" s="97"/>
      <c r="KJ52" s="97"/>
      <c r="KK52" s="97"/>
      <c r="KL52" s="97"/>
      <c r="KM52" s="97"/>
      <c r="KN52" s="97"/>
      <c r="KO52" s="97">
        <f>データ!BS7</f>
        <v>126</v>
      </c>
      <c r="KP52" s="97"/>
      <c r="KQ52" s="97"/>
      <c r="KR52" s="97"/>
      <c r="KS52" s="97"/>
      <c r="KT52" s="97"/>
      <c r="KU52" s="97"/>
      <c r="KV52" s="97"/>
      <c r="KW52" s="97"/>
      <c r="KX52" s="97"/>
      <c r="KY52" s="97"/>
      <c r="KZ52" s="97"/>
      <c r="LA52" s="97"/>
      <c r="LB52" s="97"/>
      <c r="LC52" s="97"/>
      <c r="LD52" s="97"/>
      <c r="LE52" s="97"/>
      <c r="LF52" s="97"/>
      <c r="LG52" s="97"/>
      <c r="LH52" s="97">
        <f>データ!BT7</f>
        <v>217</v>
      </c>
      <c r="LI52" s="97"/>
      <c r="LJ52" s="97"/>
      <c r="LK52" s="97"/>
      <c r="LL52" s="97"/>
      <c r="LM52" s="97"/>
      <c r="LN52" s="97"/>
      <c r="LO52" s="97"/>
      <c r="LP52" s="97"/>
      <c r="LQ52" s="97"/>
      <c r="LR52" s="97"/>
      <c r="LS52" s="97"/>
      <c r="LT52" s="97"/>
      <c r="LU52" s="97"/>
      <c r="LV52" s="97"/>
      <c r="LW52" s="97"/>
      <c r="LX52" s="97"/>
      <c r="LY52" s="97"/>
      <c r="LZ52" s="97"/>
      <c r="MA52" s="97">
        <f>データ!BU7</f>
        <v>527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8607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6253</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Ki7pCszl3vIoCxPhO4MgQK2elydjWsnITZa8RE9Mv05datCk1mRmcNn8ssEsJkBTMXOr9o8MYu+Azqakj9vhMA==" saltValue="M2Qp23unq8Gtq4m5F046c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100</v>
      </c>
      <c r="BH5" s="47" t="s">
        <v>101</v>
      </c>
      <c r="BI5" s="47" t="s">
        <v>92</v>
      </c>
      <c r="BJ5" s="47" t="s">
        <v>93</v>
      </c>
      <c r="BK5" s="47" t="s">
        <v>94</v>
      </c>
      <c r="BL5" s="47" t="s">
        <v>95</v>
      </c>
      <c r="BM5" s="47" t="s">
        <v>96</v>
      </c>
      <c r="BN5" s="47" t="s">
        <v>97</v>
      </c>
      <c r="BO5" s="47" t="s">
        <v>98</v>
      </c>
      <c r="BP5" s="47" t="s">
        <v>99</v>
      </c>
      <c r="BQ5" s="47" t="s">
        <v>89</v>
      </c>
      <c r="BR5" s="47" t="s">
        <v>90</v>
      </c>
      <c r="BS5" s="47" t="s">
        <v>91</v>
      </c>
      <c r="BT5" s="47" t="s">
        <v>92</v>
      </c>
      <c r="BU5" s="47" t="s">
        <v>102</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100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103</v>
      </c>
      <c r="B6" s="48">
        <f>B8</f>
        <v>2024</v>
      </c>
      <c r="C6" s="48">
        <f t="shared" ref="C6:X6" si="1">C8</f>
        <v>232122</v>
      </c>
      <c r="D6" s="48">
        <f t="shared" si="1"/>
        <v>47</v>
      </c>
      <c r="E6" s="48">
        <f t="shared" si="1"/>
        <v>14</v>
      </c>
      <c r="F6" s="48">
        <f t="shared" si="1"/>
        <v>0</v>
      </c>
      <c r="G6" s="48">
        <f t="shared" si="1"/>
        <v>9</v>
      </c>
      <c r="H6" s="48" t="str">
        <f>SUBSTITUTE(H8,"　","")</f>
        <v>愛知県安城市</v>
      </c>
      <c r="I6" s="48" t="str">
        <f t="shared" si="1"/>
        <v>安城駅北口広場駐車場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34</v>
      </c>
      <c r="S6" s="50" t="str">
        <f t="shared" si="1"/>
        <v>駅</v>
      </c>
      <c r="T6" s="50" t="str">
        <f t="shared" si="1"/>
        <v>無</v>
      </c>
      <c r="U6" s="51">
        <f t="shared" si="1"/>
        <v>99</v>
      </c>
      <c r="V6" s="51">
        <f t="shared" si="1"/>
        <v>4</v>
      </c>
      <c r="W6" s="51">
        <f t="shared" si="1"/>
        <v>300</v>
      </c>
      <c r="X6" s="50" t="str">
        <f t="shared" si="1"/>
        <v>代行制</v>
      </c>
      <c r="Y6" s="52">
        <f>IF(Y8="-",NA(),Y8)</f>
        <v>89.1</v>
      </c>
      <c r="Z6" s="52">
        <f t="shared" ref="Z6:AH6" si="2">IF(Z8="-",NA(),Z8)</f>
        <v>144.6</v>
      </c>
      <c r="AA6" s="52">
        <f t="shared" si="2"/>
        <v>133</v>
      </c>
      <c r="AB6" s="52">
        <f t="shared" si="2"/>
        <v>151.4</v>
      </c>
      <c r="AC6" s="52">
        <f t="shared" si="2"/>
        <v>247.6</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-12.3</v>
      </c>
      <c r="BG6" s="52">
        <f t="shared" ref="BG6:BO6" si="5">IF(BG8="-",NA(),BG8)</f>
        <v>30.9</v>
      </c>
      <c r="BH6" s="52">
        <f t="shared" si="5"/>
        <v>24.8</v>
      </c>
      <c r="BI6" s="52">
        <f t="shared" si="5"/>
        <v>34</v>
      </c>
      <c r="BJ6" s="52">
        <f t="shared" si="5"/>
        <v>59.6</v>
      </c>
      <c r="BK6" s="52">
        <f t="shared" si="5"/>
        <v>-122.5</v>
      </c>
      <c r="BL6" s="52">
        <f t="shared" si="5"/>
        <v>8.5</v>
      </c>
      <c r="BM6" s="52">
        <f t="shared" si="5"/>
        <v>26.6</v>
      </c>
      <c r="BN6" s="52">
        <f t="shared" si="5"/>
        <v>35.4</v>
      </c>
      <c r="BO6" s="52">
        <f t="shared" si="5"/>
        <v>27.3</v>
      </c>
      <c r="BP6" s="49" t="str">
        <f>IF(BP8="-","",IF(BP8="-","【-】","【"&amp;SUBSTITUTE(TEXT(BP8,"#,##0.0"),"-","△")&amp;"】"))</f>
        <v>【2.0】</v>
      </c>
      <c r="BQ6" s="53">
        <f>IF(BQ8="-",NA(),BQ8)</f>
        <v>-25</v>
      </c>
      <c r="BR6" s="53">
        <f t="shared" ref="BR6:BZ6" si="6">IF(BR8="-",NA(),BR8)</f>
        <v>100</v>
      </c>
      <c r="BS6" s="53">
        <f t="shared" si="6"/>
        <v>126</v>
      </c>
      <c r="BT6" s="53">
        <f t="shared" si="6"/>
        <v>217</v>
      </c>
      <c r="BU6" s="53">
        <f t="shared" si="6"/>
        <v>527</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104</v>
      </c>
      <c r="CM6" s="51">
        <f t="shared" ref="CM6:CN6" si="7">CM8</f>
        <v>8607</v>
      </c>
      <c r="CN6" s="51">
        <f t="shared" si="7"/>
        <v>6253</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275</v>
      </c>
      <c r="DL6" s="52">
        <f t="shared" ref="DL6:DT6" si="9">IF(DL8="-",NA(),DL8)</f>
        <v>350</v>
      </c>
      <c r="DM6" s="52">
        <f t="shared" si="9"/>
        <v>450</v>
      </c>
      <c r="DN6" s="52">
        <f t="shared" si="9"/>
        <v>625</v>
      </c>
      <c r="DO6" s="52">
        <f t="shared" si="9"/>
        <v>600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105</v>
      </c>
      <c r="B7" s="48">
        <f t="shared" ref="B7:X7" si="10">B8</f>
        <v>2024</v>
      </c>
      <c r="C7" s="48">
        <f t="shared" si="10"/>
        <v>232122</v>
      </c>
      <c r="D7" s="48">
        <f t="shared" si="10"/>
        <v>47</v>
      </c>
      <c r="E7" s="48">
        <f t="shared" si="10"/>
        <v>14</v>
      </c>
      <c r="F7" s="48">
        <f t="shared" si="10"/>
        <v>0</v>
      </c>
      <c r="G7" s="48">
        <f t="shared" si="10"/>
        <v>9</v>
      </c>
      <c r="H7" s="48" t="str">
        <f t="shared" si="10"/>
        <v>愛知県　安城市</v>
      </c>
      <c r="I7" s="48" t="str">
        <f t="shared" si="10"/>
        <v>安城駅北口広場駐車場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34</v>
      </c>
      <c r="S7" s="50" t="str">
        <f t="shared" si="10"/>
        <v>駅</v>
      </c>
      <c r="T7" s="50" t="str">
        <f t="shared" si="10"/>
        <v>無</v>
      </c>
      <c r="U7" s="51">
        <f t="shared" si="10"/>
        <v>99</v>
      </c>
      <c r="V7" s="51">
        <f t="shared" si="10"/>
        <v>4</v>
      </c>
      <c r="W7" s="51">
        <f t="shared" si="10"/>
        <v>300</v>
      </c>
      <c r="X7" s="50" t="str">
        <f t="shared" si="10"/>
        <v>代行制</v>
      </c>
      <c r="Y7" s="52">
        <f>Y8</f>
        <v>89.1</v>
      </c>
      <c r="Z7" s="52">
        <f t="shared" ref="Z7:AH7" si="11">Z8</f>
        <v>144.6</v>
      </c>
      <c r="AA7" s="52">
        <f t="shared" si="11"/>
        <v>133</v>
      </c>
      <c r="AB7" s="52">
        <f t="shared" si="11"/>
        <v>151.4</v>
      </c>
      <c r="AC7" s="52">
        <f t="shared" si="11"/>
        <v>247.6</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-12.3</v>
      </c>
      <c r="BG7" s="52">
        <f t="shared" ref="BG7:BO7" si="14">BG8</f>
        <v>30.9</v>
      </c>
      <c r="BH7" s="52">
        <f t="shared" si="14"/>
        <v>24.8</v>
      </c>
      <c r="BI7" s="52">
        <f t="shared" si="14"/>
        <v>34</v>
      </c>
      <c r="BJ7" s="52">
        <f t="shared" si="14"/>
        <v>59.6</v>
      </c>
      <c r="BK7" s="52">
        <f t="shared" si="14"/>
        <v>-122.5</v>
      </c>
      <c r="BL7" s="52">
        <f t="shared" si="14"/>
        <v>8.5</v>
      </c>
      <c r="BM7" s="52">
        <f t="shared" si="14"/>
        <v>26.6</v>
      </c>
      <c r="BN7" s="52">
        <f t="shared" si="14"/>
        <v>35.4</v>
      </c>
      <c r="BO7" s="52">
        <f t="shared" si="14"/>
        <v>27.3</v>
      </c>
      <c r="BP7" s="49"/>
      <c r="BQ7" s="53">
        <f>BQ8</f>
        <v>-25</v>
      </c>
      <c r="BR7" s="53">
        <f t="shared" ref="BR7:BZ7" si="15">BR8</f>
        <v>100</v>
      </c>
      <c r="BS7" s="53">
        <f t="shared" si="15"/>
        <v>126</v>
      </c>
      <c r="BT7" s="53">
        <f t="shared" si="15"/>
        <v>217</v>
      </c>
      <c r="BU7" s="53">
        <f t="shared" si="15"/>
        <v>527</v>
      </c>
      <c r="BV7" s="53">
        <f t="shared" si="15"/>
        <v>2576</v>
      </c>
      <c r="BW7" s="53">
        <f t="shared" si="15"/>
        <v>4153</v>
      </c>
      <c r="BX7" s="53">
        <f t="shared" si="15"/>
        <v>6140</v>
      </c>
      <c r="BY7" s="53">
        <f t="shared" si="15"/>
        <v>9344</v>
      </c>
      <c r="BZ7" s="53">
        <f t="shared" si="15"/>
        <v>6621</v>
      </c>
      <c r="CA7" s="51"/>
      <c r="CB7" s="52" t="s">
        <v>106</v>
      </c>
      <c r="CC7" s="52" t="s">
        <v>106</v>
      </c>
      <c r="CD7" s="52" t="s">
        <v>106</v>
      </c>
      <c r="CE7" s="52" t="s">
        <v>106</v>
      </c>
      <c r="CF7" s="52" t="s">
        <v>106</v>
      </c>
      <c r="CG7" s="52" t="s">
        <v>106</v>
      </c>
      <c r="CH7" s="52" t="s">
        <v>106</v>
      </c>
      <c r="CI7" s="52" t="s">
        <v>106</v>
      </c>
      <c r="CJ7" s="52" t="s">
        <v>106</v>
      </c>
      <c r="CK7" s="52" t="s">
        <v>104</v>
      </c>
      <c r="CL7" s="49"/>
      <c r="CM7" s="51">
        <f>CM8</f>
        <v>8607</v>
      </c>
      <c r="CN7" s="51">
        <f>CN8</f>
        <v>6253</v>
      </c>
      <c r="CO7" s="52" t="s">
        <v>106</v>
      </c>
      <c r="CP7" s="52" t="s">
        <v>106</v>
      </c>
      <c r="CQ7" s="52" t="s">
        <v>106</v>
      </c>
      <c r="CR7" s="52" t="s">
        <v>106</v>
      </c>
      <c r="CS7" s="52" t="s">
        <v>106</v>
      </c>
      <c r="CT7" s="52" t="s">
        <v>106</v>
      </c>
      <c r="CU7" s="52" t="s">
        <v>106</v>
      </c>
      <c r="CV7" s="52" t="s">
        <v>106</v>
      </c>
      <c r="CW7" s="52" t="s">
        <v>106</v>
      </c>
      <c r="CX7" s="52" t="s">
        <v>107</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275</v>
      </c>
      <c r="DL7" s="52">
        <f t="shared" ref="DL7:DT7" si="17">DL8</f>
        <v>350</v>
      </c>
      <c r="DM7" s="52">
        <f t="shared" si="17"/>
        <v>450</v>
      </c>
      <c r="DN7" s="52">
        <f t="shared" si="17"/>
        <v>625</v>
      </c>
      <c r="DO7" s="52">
        <f t="shared" si="17"/>
        <v>600</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232122</v>
      </c>
      <c r="D8" s="55">
        <v>47</v>
      </c>
      <c r="E8" s="55">
        <v>14</v>
      </c>
      <c r="F8" s="55">
        <v>0</v>
      </c>
      <c r="G8" s="55">
        <v>9</v>
      </c>
      <c r="H8" s="55" t="s">
        <v>108</v>
      </c>
      <c r="I8" s="55" t="s">
        <v>109</v>
      </c>
      <c r="J8" s="55" t="s">
        <v>110</v>
      </c>
      <c r="K8" s="55" t="s">
        <v>111</v>
      </c>
      <c r="L8" s="55" t="s">
        <v>112</v>
      </c>
      <c r="M8" s="55" t="s">
        <v>113</v>
      </c>
      <c r="N8" s="55" t="s">
        <v>114</v>
      </c>
      <c r="O8" s="56" t="s">
        <v>115</v>
      </c>
      <c r="P8" s="57" t="s">
        <v>116</v>
      </c>
      <c r="Q8" s="57" t="s">
        <v>117</v>
      </c>
      <c r="R8" s="58">
        <v>34</v>
      </c>
      <c r="S8" s="57" t="s">
        <v>118</v>
      </c>
      <c r="T8" s="57" t="s">
        <v>119</v>
      </c>
      <c r="U8" s="58">
        <v>99</v>
      </c>
      <c r="V8" s="58">
        <v>4</v>
      </c>
      <c r="W8" s="58">
        <v>300</v>
      </c>
      <c r="X8" s="57" t="s">
        <v>120</v>
      </c>
      <c r="Y8" s="59">
        <v>89.1</v>
      </c>
      <c r="Z8" s="59">
        <v>144.6</v>
      </c>
      <c r="AA8" s="59">
        <v>133</v>
      </c>
      <c r="AB8" s="59">
        <v>151.4</v>
      </c>
      <c r="AC8" s="59">
        <v>247.6</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-12.3</v>
      </c>
      <c r="BG8" s="59">
        <v>30.9</v>
      </c>
      <c r="BH8" s="59">
        <v>24.8</v>
      </c>
      <c r="BI8" s="59">
        <v>34</v>
      </c>
      <c r="BJ8" s="59">
        <v>59.6</v>
      </c>
      <c r="BK8" s="59">
        <v>-122.5</v>
      </c>
      <c r="BL8" s="59">
        <v>8.5</v>
      </c>
      <c r="BM8" s="59">
        <v>26.6</v>
      </c>
      <c r="BN8" s="59">
        <v>35.4</v>
      </c>
      <c r="BO8" s="59">
        <v>27.3</v>
      </c>
      <c r="BP8" s="56">
        <v>2</v>
      </c>
      <c r="BQ8" s="60">
        <v>-25</v>
      </c>
      <c r="BR8" s="60">
        <v>100</v>
      </c>
      <c r="BS8" s="60">
        <v>126</v>
      </c>
      <c r="BT8" s="61">
        <v>217</v>
      </c>
      <c r="BU8" s="61">
        <v>527</v>
      </c>
      <c r="BV8" s="60">
        <v>2576</v>
      </c>
      <c r="BW8" s="60">
        <v>4153</v>
      </c>
      <c r="BX8" s="60">
        <v>6140</v>
      </c>
      <c r="BY8" s="60">
        <v>9344</v>
      </c>
      <c r="BZ8" s="60">
        <v>6621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8607</v>
      </c>
      <c r="CN8" s="58">
        <v>6253</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70.3</v>
      </c>
      <c r="DF8" s="59">
        <v>70</v>
      </c>
      <c r="DG8" s="59">
        <v>47.6</v>
      </c>
      <c r="DH8" s="59">
        <v>35.9</v>
      </c>
      <c r="DI8" s="59">
        <v>24.8</v>
      </c>
      <c r="DJ8" s="56">
        <v>73.400000000000006</v>
      </c>
      <c r="DK8" s="59">
        <v>275</v>
      </c>
      <c r="DL8" s="59">
        <v>350</v>
      </c>
      <c r="DM8" s="59">
        <v>450</v>
      </c>
      <c r="DN8" s="59">
        <v>625</v>
      </c>
      <c r="DO8" s="59">
        <v>600</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2026-01-16T01:35:23Z</cp:lastPrinted>
  <dcterms:created xsi:type="dcterms:W3CDTF">2025-12-12T09:30:08Z</dcterms:created>
  <dcterms:modified xsi:type="dcterms:W3CDTF">2026-02-17T06:09:20Z</dcterms:modified>
  <cp:category/>
</cp:coreProperties>
</file>