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3  経営比較分析表\R7\06_公開用データ★\08_駐車場事業\"/>
    </mc:Choice>
  </mc:AlternateContent>
  <xr:revisionPtr revIDLastSave="0" documentId="13_ncr:1_{0690F06C-82FC-48FF-A815-89F710ADBDAC}" xr6:coauthVersionLast="47" xr6:coauthVersionMax="47" xr10:uidLastSave="{00000000-0000-0000-0000-000000000000}"/>
  <workbookProtection workbookAlgorithmName="SHA-512" workbookHashValue="ln6FHbkoXJMxm8jV3fK/pnmKcehtcZz3JMOQVdF/LkXQIa8Sp0SHp8s586/dRrLbyABjuHGGUPBMC2unYWsEPQ==" workbookSaltValue="FgZuanEWvaQ8pwDlEiEEyg==" workbookSpinCount="100000" lockStructure="1"/>
  <bookViews>
    <workbookView xWindow="3840" yWindow="3840" windowWidth="13968" windowHeight="1269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JC32" i="4" s="1"/>
  <c r="DO7" i="5"/>
  <c r="DN7" i="5"/>
  <c r="DM7" i="5"/>
  <c r="KO31" i="4" s="1"/>
  <c r="DL7" i="5"/>
  <c r="DK7" i="5"/>
  <c r="DI7" i="5"/>
  <c r="DH7" i="5"/>
  <c r="LT78" i="4" s="1"/>
  <c r="DG7" i="5"/>
  <c r="LE78" i="4" s="1"/>
  <c r="DF7" i="5"/>
  <c r="KP78" i="4" s="1"/>
  <c r="DE7" i="5"/>
  <c r="DD7" i="5"/>
  <c r="MI77" i="4" s="1"/>
  <c r="DC7" i="5"/>
  <c r="DB7" i="5"/>
  <c r="DA7" i="5"/>
  <c r="KP77" i="4" s="1"/>
  <c r="CZ7" i="5"/>
  <c r="KA77" i="4" s="1"/>
  <c r="CN7" i="5"/>
  <c r="CM7" i="5"/>
  <c r="CV67" i="4" s="1"/>
  <c r="BZ7" i="5"/>
  <c r="BY7" i="5"/>
  <c r="BX7" i="5"/>
  <c r="BW7" i="5"/>
  <c r="BV7" i="5"/>
  <c r="BU7" i="5"/>
  <c r="MA52" i="4" s="1"/>
  <c r="BT7" i="5"/>
  <c r="BS7" i="5"/>
  <c r="BR7" i="5"/>
  <c r="JV52" i="4" s="1"/>
  <c r="BQ7" i="5"/>
  <c r="BO7" i="5"/>
  <c r="BN7" i="5"/>
  <c r="BM7" i="5"/>
  <c r="BL7" i="5"/>
  <c r="BK7" i="5"/>
  <c r="BJ7" i="5"/>
  <c r="BI7" i="5"/>
  <c r="BH7" i="5"/>
  <c r="BG7" i="5"/>
  <c r="BF7" i="5"/>
  <c r="BD7" i="5"/>
  <c r="CS53" i="4" s="1"/>
  <c r="BC7" i="5"/>
  <c r="BZ53" i="4" s="1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CS31" i="4" s="1"/>
  <c r="AB7" i="5"/>
  <c r="AA7" i="5"/>
  <c r="Z7" i="5"/>
  <c r="AN31" i="4" s="1"/>
  <c r="Y7" i="5"/>
  <c r="X7" i="5"/>
  <c r="W7" i="5"/>
  <c r="V7" i="5"/>
  <c r="U7" i="5"/>
  <c r="LJ8" i="4" s="1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MI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KO53" i="4"/>
  <c r="JV53" i="4"/>
  <c r="JC53" i="4"/>
  <c r="HJ53" i="4"/>
  <c r="GQ53" i="4"/>
  <c r="FX53" i="4"/>
  <c r="FE53" i="4"/>
  <c r="EL53" i="4"/>
  <c r="BG53" i="4"/>
  <c r="AN53" i="4"/>
  <c r="U53" i="4"/>
  <c r="LH52" i="4"/>
  <c r="KO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JV31" i="4"/>
  <c r="JC31" i="4"/>
  <c r="HJ31" i="4"/>
  <c r="GQ31" i="4"/>
  <c r="FX31" i="4"/>
  <c r="FE31" i="4"/>
  <c r="EL31" i="4"/>
  <c r="BZ31" i="4"/>
  <c r="BG31" i="4"/>
  <c r="U31" i="4"/>
  <c r="LJ10" i="4"/>
  <c r="JQ10" i="4"/>
  <c r="HX10" i="4"/>
  <c r="DU10" i="4"/>
  <c r="CF10" i="4"/>
  <c r="B10" i="4"/>
  <c r="JQ8" i="4"/>
  <c r="HX8" i="4"/>
  <c r="FJ8" i="4"/>
  <c r="DU8" i="4"/>
  <c r="CF8" i="4"/>
  <c r="AQ8" i="4"/>
  <c r="B8" i="4"/>
  <c r="CS30" i="4" l="1"/>
  <c r="BZ76" i="4"/>
  <c r="MA51" i="4"/>
  <c r="MI76" i="4"/>
  <c r="HJ51" i="4"/>
  <c r="MA30" i="4"/>
  <c r="IT76" i="4"/>
  <c r="CS51" i="4"/>
  <c r="HJ30" i="4"/>
  <c r="C11" i="5"/>
  <c r="D11" i="5"/>
  <c r="E11" i="5"/>
  <c r="B11" i="5"/>
  <c r="LE76" i="4" l="1"/>
  <c r="FX51" i="4"/>
  <c r="KO30" i="4"/>
  <c r="HP76" i="4"/>
  <c r="BG51" i="4"/>
  <c r="FX30" i="4"/>
  <c r="BG30" i="4"/>
  <c r="AV76" i="4"/>
  <c r="KO51" i="4"/>
  <c r="U30" i="4"/>
  <c r="R76" i="4"/>
  <c r="JC51" i="4"/>
  <c r="KA76" i="4"/>
  <c r="EL51" i="4"/>
  <c r="JC30" i="4"/>
  <c r="GL76" i="4"/>
  <c r="U51" i="4"/>
  <c r="EL30" i="4"/>
  <c r="IE76" i="4"/>
  <c r="BZ51" i="4"/>
  <c r="GQ30" i="4"/>
  <c r="BZ30" i="4"/>
  <c r="BK76" i="4"/>
  <c r="LH51" i="4"/>
  <c r="LT76" i="4"/>
  <c r="GQ51" i="4"/>
  <c r="LH30" i="4"/>
  <c r="AG76" i="4"/>
  <c r="JV51" i="4"/>
  <c r="KP76" i="4"/>
  <c r="FE51" i="4"/>
  <c r="JV30" i="4"/>
  <c r="HA76" i="4"/>
  <c r="AN51" i="4"/>
  <c r="FE30" i="4"/>
  <c r="AN30" i="4"/>
</calcChain>
</file>

<file path=xl/sharedStrings.xml><?xml version="1.0" encoding="utf-8"?>
<sst xmlns="http://schemas.openxmlformats.org/spreadsheetml/2006/main" count="278" uniqueCount="135">
  <si>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</si>
  <si>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</si>
  <si>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</si>
  <si>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</si>
  <si>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</si>
  <si>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</si>
  <si>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</si>
  <si>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</si>
  <si>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</si>
  <si>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</si>
  <si>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</si>
  <si>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</si>
  <si>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</si>
  <si>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</si>
  <si>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</si>
  <si>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</si>
  <si>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</si>
  <si>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</si>
  <si>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</si>
  <si>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</si>
  <si>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</si>
  <si>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</si>
  <si>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</si>
  <si>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</si>
  <si>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</si>
  <si>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</si>
  <si>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</si>
  <si>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</si>
  <si>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</si>
  <si>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</si>
  <si>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</si>
  <si>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</si>
  <si>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</si>
  <si>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</si>
  <si>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</si>
  <si>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</si>
  <si>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</si>
  <si>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</si>
  <si>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</si>
  <si>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</si>
  <si>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</si>
  <si>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</si>
  <si>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</si>
  <si>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</si>
  <si>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</si>
  <si>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</si>
  <si>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</si>
  <si>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</si>
  <si>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</si>
  <si>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</si>
  <si>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</si>
  <si>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</si>
  <si>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</si>
  <si>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</si>
  <si>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</si>
  <si>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</si>
  <si>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</si>
  <si>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</si>
  <si>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</si>
  <si>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</si>
  <si>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</si>
  <si>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</si>
  <si>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</si>
  <si>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</si>
  <si>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</si>
  <si>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</si>
  <si>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</si>
  <si>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</si>
  <si>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</si>
  <si>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</si>
  <si>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</si>
  <si>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</si>
  <si>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</si>
  <si>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</si>
  <si>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</si>
  <si>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</si>
  <si>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</si>
  <si>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</si>
  <si>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</si>
  <si>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</si>
  <si>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</si>
  <si>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</si>
  <si>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</si>
  <si>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</si>
  <si>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</si>
  <si>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</si>
  <si>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</si>
  <si>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</si>
  <si>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</si>
  <si>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</si>
  <si>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</si>
  <si>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</si>
  <si>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</si>
  <si>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</si>
  <si>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</si>
  <si>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</si>
  <si>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</si>
  <si>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</si>
  <si>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</si>
  <si>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</si>
  <si>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</si>
  <si>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</si>
  <si>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</si>
  <si>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</si>
  <si>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</si>
  <si>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</si>
  <si>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</si>
  <si>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</si>
  <si>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</si>
  <si>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</si>
  <si>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</si>
  <si>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</si>
  <si>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</si>
  <si>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愛知県　安城市</t>
  </si>
  <si>
    <t>三河安城駅南駐車場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</si>
  <si>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</si>
  <si>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</si>
  <si>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</si>
  <si>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</si>
  <si>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</si>
  <si>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</si>
  <si>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</si>
  <si>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</si>
  <si>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</si>
  <si>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</si>
  <si>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</si>
  <si>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</si>
  <si>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</si>
  <si>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</si>
  <si>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</si>
  <si>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</si>
  <si>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地方公営企業法を適用していないため、⑥有形固定資産減価償却率及び⑨累積欠損金比率について「該当なし」となっている。また、⑩企業債残高対料金収入比率については、企業債残高が無いため０となる。なお、細かな施設の更新や修繕は今後必要に応じて行っていく。</t>
    <phoneticPr fontId="5"/>
  </si>
  <si>
    <t>駅の送迎等の利用が多いため、短時間利用が多く１区画あたりの駐車台数が多いため、⑪稼働率が平均値よりも高くなっていると考えられる。市主要駅が周辺にあり、利用者の傾向として駅の送迎を目的としているため、駐車場としてのニーズはあると考えられる。</t>
    <phoneticPr fontId="5"/>
  </si>
  <si>
    <t>収益等は平均値より低い部分が見受けられるものの、他会計補助金等に頼ることなく概ね黒字経営を続けられている。本駐車場は、駅の送迎等による短時間利用の需要が多く、安定した収入を得ており、今後も継続して経営していく必要がある。</t>
    <phoneticPr fontId="5"/>
  </si>
  <si>
    <t>R06は精算機器の更新を行い総費用が多かったため、①収益的収支比率、④売上高GOP比率、⑤ EBITDAともに大きく下回った。その他の年度は①収益的収支比率が100％以上で他会計補助金等に頼ることなく健全経営を続けている。④売上高GOP比率は平均値を上回り一定の水準で推移し、①収益的収支比率及び⑤EBITDAは平均値を下回っているが一定の水準で推移しており、収益性は安定している。</t>
    <rPh sb="58" eb="60">
      <t>シタマワ</t>
    </rPh>
    <rPh sb="65" eb="66">
      <t>ホカ</t>
    </rPh>
    <rPh sb="67" eb="69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</si>
</sst>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230.3</c:v>
                </c:pt>
                <c:pt idx="1">
                  <c:v>211.8</c:v>
                </c:pt>
                <c:pt idx="2">
                  <c:v>341.3</c:v>
                </c:pt>
                <c:pt idx="3">
                  <c:v>552.6</c:v>
                </c:pt>
                <c:pt idx="4">
                  <c:v>42.8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5-4498-A78C-61A229FB3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5-4498-A78C-61A229FB3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D-41FB-938E-8004B6A12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D-41FB-938E-8004B6A12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AE1-4A59-A6E7-003FCB547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1-4A59-A6E7-003FCB547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A0C-4AA5-9E1A-F59A0910B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C-4AA5-9E1A-F59A0910B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8-4504-95C6-8BF6D962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8-4504-95C6-8BF6D962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9-4C8A-9BAC-14DE7CAF1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9-4C8A-9BAC-14DE7CAF1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500</c:v>
                </c:pt>
                <c:pt idx="1">
                  <c:v>613.29999999999995</c:v>
                </c:pt>
                <c:pt idx="2">
                  <c:v>826.7</c:v>
                </c:pt>
                <c:pt idx="3">
                  <c:v>926.7</c:v>
                </c:pt>
                <c:pt idx="4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6-448C-8C7A-4F1B9DADC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6-448C-8C7A-4F1B9DADC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56.6</c:v>
                </c:pt>
                <c:pt idx="1">
                  <c:v>52.8</c:v>
                </c:pt>
                <c:pt idx="2">
                  <c:v>70.7</c:v>
                </c:pt>
                <c:pt idx="3">
                  <c:v>81.900000000000006</c:v>
                </c:pt>
                <c:pt idx="4">
                  <c:v>-133.80000000000001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4-4AF2-95A3-0EFEC3354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4-4AF2-95A3-0EFEC3354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1300</c:v>
                </c:pt>
                <c:pt idx="1">
                  <c:v>1374</c:v>
                </c:pt>
                <c:pt idx="2">
                  <c:v>2676</c:v>
                </c:pt>
                <c:pt idx="3">
                  <c:v>3870</c:v>
                </c:pt>
                <c:pt idx="4">
                  <c:v>-6390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D-495B-A6C4-416D1BA78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D-495B-A6C4-416D1BA78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愛知県安城市　三河安城駅南駐車場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1080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121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30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15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134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230.3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211.8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341.3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552.6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42.8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500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613.29999999999995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826.7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926.7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900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383.4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338.4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1268.9000000000001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2075.9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1433.6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10.199999999999999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131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132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56.6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52.8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70.7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81.900000000000006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-133.80000000000001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1300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1374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2676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3870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-6390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407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-122.5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35.4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2576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4153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6140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9344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6621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133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147789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24949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A0tvJLIzx1UMxqe063QLTr4o7cvvSdTvQh75mgVgU7PQzPca4qfas5iZ2xFrXZOBvRi0tIoIFBGiq2Jvt5Eyvw==" saltValue="kt3Na6N8EXeLRZeg86/Yv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89</v>
      </c>
      <c r="AL5" s="47" t="s">
        <v>100</v>
      </c>
      <c r="AM5" s="47" t="s">
        <v>101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102</v>
      </c>
      <c r="AW5" s="47" t="s">
        <v>103</v>
      </c>
      <c r="AX5" s="47" t="s">
        <v>104</v>
      </c>
      <c r="AY5" s="47" t="s">
        <v>105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106</v>
      </c>
      <c r="BG5" s="47" t="s">
        <v>89</v>
      </c>
      <c r="BH5" s="47" t="s">
        <v>90</v>
      </c>
      <c r="BI5" s="47" t="s">
        <v>104</v>
      </c>
      <c r="BJ5" s="47" t="s">
        <v>105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106</v>
      </c>
      <c r="BR5" s="47" t="s">
        <v>89</v>
      </c>
      <c r="BS5" s="47" t="s">
        <v>90</v>
      </c>
      <c r="BT5" s="47" t="s">
        <v>104</v>
      </c>
      <c r="BU5" s="47" t="s">
        <v>107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102</v>
      </c>
      <c r="CD5" s="47" t="s">
        <v>103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106</v>
      </c>
      <c r="CP5" s="47" t="s">
        <v>108</v>
      </c>
      <c r="CQ5" s="47" t="s">
        <v>90</v>
      </c>
      <c r="CR5" s="47" t="s">
        <v>91</v>
      </c>
      <c r="CS5" s="47" t="s">
        <v>105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99</v>
      </c>
      <c r="DA5" s="47" t="s">
        <v>89</v>
      </c>
      <c r="DB5" s="47" t="s">
        <v>103</v>
      </c>
      <c r="DC5" s="47" t="s">
        <v>104</v>
      </c>
      <c r="DD5" s="47" t="s">
        <v>107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90</v>
      </c>
      <c r="DN5" s="47" t="s">
        <v>91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109</v>
      </c>
      <c r="B6" s="48">
        <f>B8</f>
        <v>2024</v>
      </c>
      <c r="C6" s="48">
        <f t="shared" ref="C6:X6" si="1">C8</f>
        <v>232122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13</v>
      </c>
      <c r="H6" s="48" t="str">
        <f>SUBSTITUTE(H8,"　","")</f>
        <v>愛知県安城市</v>
      </c>
      <c r="I6" s="48" t="str">
        <f t="shared" si="1"/>
        <v>三河安城駅南駐車場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30</v>
      </c>
      <c r="S6" s="50" t="str">
        <f t="shared" si="1"/>
        <v>駅</v>
      </c>
      <c r="T6" s="50" t="str">
        <f t="shared" si="1"/>
        <v>無</v>
      </c>
      <c r="U6" s="51">
        <f t="shared" si="1"/>
        <v>1080</v>
      </c>
      <c r="V6" s="51">
        <f t="shared" si="1"/>
        <v>15</v>
      </c>
      <c r="W6" s="51">
        <f t="shared" si="1"/>
        <v>100</v>
      </c>
      <c r="X6" s="50" t="str">
        <f t="shared" si="1"/>
        <v>代行制</v>
      </c>
      <c r="Y6" s="52">
        <f>IF(Y8="-",NA(),Y8)</f>
        <v>230.3</v>
      </c>
      <c r="Z6" s="52">
        <f t="shared" ref="Z6:AH6" si="2">IF(Z8="-",NA(),Z8)</f>
        <v>211.8</v>
      </c>
      <c r="AA6" s="52">
        <f t="shared" si="2"/>
        <v>341.3</v>
      </c>
      <c r="AB6" s="52">
        <f t="shared" si="2"/>
        <v>552.6</v>
      </c>
      <c r="AC6" s="52">
        <f t="shared" si="2"/>
        <v>42.8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56.6</v>
      </c>
      <c r="BG6" s="52">
        <f t="shared" ref="BG6:BO6" si="5">IF(BG8="-",NA(),BG8)</f>
        <v>52.8</v>
      </c>
      <c r="BH6" s="52">
        <f t="shared" si="5"/>
        <v>70.7</v>
      </c>
      <c r="BI6" s="52">
        <f t="shared" si="5"/>
        <v>81.900000000000006</v>
      </c>
      <c r="BJ6" s="52">
        <f t="shared" si="5"/>
        <v>-133.80000000000001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1300</v>
      </c>
      <c r="BR6" s="53">
        <f t="shared" ref="BR6:BZ6" si="6">IF(BR8="-",NA(),BR8)</f>
        <v>1374</v>
      </c>
      <c r="BS6" s="53">
        <f t="shared" si="6"/>
        <v>2676</v>
      </c>
      <c r="BT6" s="53">
        <f t="shared" si="6"/>
        <v>3870</v>
      </c>
      <c r="BU6" s="53">
        <f t="shared" si="6"/>
        <v>-6390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110</v>
      </c>
      <c r="CM6" s="51">
        <f t="shared" ref="CM6:CN6" si="7">CM8</f>
        <v>147789</v>
      </c>
      <c r="CN6" s="51">
        <f t="shared" si="7"/>
        <v>24949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500</v>
      </c>
      <c r="DL6" s="52">
        <f t="shared" ref="DL6:DT6" si="9">IF(DL8="-",NA(),DL8)</f>
        <v>613.29999999999995</v>
      </c>
      <c r="DM6" s="52">
        <f t="shared" si="9"/>
        <v>826.7</v>
      </c>
      <c r="DN6" s="52">
        <f t="shared" si="9"/>
        <v>926.7</v>
      </c>
      <c r="DO6" s="52">
        <f t="shared" si="9"/>
        <v>900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111</v>
      </c>
      <c r="B7" s="48">
        <f t="shared" ref="B7:X7" si="10">B8</f>
        <v>2024</v>
      </c>
      <c r="C7" s="48">
        <f t="shared" si="10"/>
        <v>232122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13</v>
      </c>
      <c r="H7" s="48" t="str">
        <f t="shared" si="10"/>
        <v>愛知県　安城市</v>
      </c>
      <c r="I7" s="48" t="str">
        <f t="shared" si="10"/>
        <v>三河安城駅南駐車場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30</v>
      </c>
      <c r="S7" s="50" t="str">
        <f t="shared" si="10"/>
        <v>駅</v>
      </c>
      <c r="T7" s="50" t="str">
        <f t="shared" si="10"/>
        <v>無</v>
      </c>
      <c r="U7" s="51">
        <f t="shared" si="10"/>
        <v>1080</v>
      </c>
      <c r="V7" s="51">
        <f t="shared" si="10"/>
        <v>15</v>
      </c>
      <c r="W7" s="51">
        <f t="shared" si="10"/>
        <v>100</v>
      </c>
      <c r="X7" s="50" t="str">
        <f t="shared" si="10"/>
        <v>代行制</v>
      </c>
      <c r="Y7" s="52">
        <f>Y8</f>
        <v>230.3</v>
      </c>
      <c r="Z7" s="52">
        <f t="shared" ref="Z7:AH7" si="11">Z8</f>
        <v>211.8</v>
      </c>
      <c r="AA7" s="52">
        <f t="shared" si="11"/>
        <v>341.3</v>
      </c>
      <c r="AB7" s="52">
        <f t="shared" si="11"/>
        <v>552.6</v>
      </c>
      <c r="AC7" s="52">
        <f t="shared" si="11"/>
        <v>42.8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56.6</v>
      </c>
      <c r="BG7" s="52">
        <f t="shared" ref="BG7:BO7" si="14">BG8</f>
        <v>52.8</v>
      </c>
      <c r="BH7" s="52">
        <f t="shared" si="14"/>
        <v>70.7</v>
      </c>
      <c r="BI7" s="52">
        <f t="shared" si="14"/>
        <v>81.900000000000006</v>
      </c>
      <c r="BJ7" s="52">
        <f t="shared" si="14"/>
        <v>-133.80000000000001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1300</v>
      </c>
      <c r="BR7" s="53">
        <f t="shared" ref="BR7:BZ7" si="15">BR8</f>
        <v>1374</v>
      </c>
      <c r="BS7" s="53">
        <f t="shared" si="15"/>
        <v>2676</v>
      </c>
      <c r="BT7" s="53">
        <f t="shared" si="15"/>
        <v>3870</v>
      </c>
      <c r="BU7" s="53">
        <f t="shared" si="15"/>
        <v>-6390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110</v>
      </c>
      <c r="CL7" s="49"/>
      <c r="CM7" s="51">
        <f>CM8</f>
        <v>147789</v>
      </c>
      <c r="CN7" s="51">
        <f>CN8</f>
        <v>24949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110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500</v>
      </c>
      <c r="DL7" s="52">
        <f t="shared" ref="DL7:DT7" si="17">DL8</f>
        <v>613.29999999999995</v>
      </c>
      <c r="DM7" s="52">
        <f t="shared" si="17"/>
        <v>826.7</v>
      </c>
      <c r="DN7" s="52">
        <f t="shared" si="17"/>
        <v>926.7</v>
      </c>
      <c r="DO7" s="52">
        <f t="shared" si="17"/>
        <v>900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2">
      <c r="A8" s="37"/>
      <c r="B8" s="55">
        <v>2024</v>
      </c>
      <c r="C8" s="55">
        <v>232122</v>
      </c>
      <c r="D8" s="55">
        <v>47</v>
      </c>
      <c r="E8" s="55">
        <v>14</v>
      </c>
      <c r="F8" s="55">
        <v>0</v>
      </c>
      <c r="G8" s="55">
        <v>13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30</v>
      </c>
      <c r="S8" s="57" t="s">
        <v>123</v>
      </c>
      <c r="T8" s="57" t="s">
        <v>124</v>
      </c>
      <c r="U8" s="58">
        <v>1080</v>
      </c>
      <c r="V8" s="58">
        <v>15</v>
      </c>
      <c r="W8" s="58">
        <v>100</v>
      </c>
      <c r="X8" s="57" t="s">
        <v>125</v>
      </c>
      <c r="Y8" s="59">
        <v>230.3</v>
      </c>
      <c r="Z8" s="59">
        <v>211.8</v>
      </c>
      <c r="AA8" s="59">
        <v>341.3</v>
      </c>
      <c r="AB8" s="59">
        <v>552.6</v>
      </c>
      <c r="AC8" s="59">
        <v>42.8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56.6</v>
      </c>
      <c r="BG8" s="59">
        <v>52.8</v>
      </c>
      <c r="BH8" s="59">
        <v>70.7</v>
      </c>
      <c r="BI8" s="59">
        <v>81.900000000000006</v>
      </c>
      <c r="BJ8" s="59">
        <v>-133.80000000000001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1300</v>
      </c>
      <c r="BR8" s="60">
        <v>1374</v>
      </c>
      <c r="BS8" s="60">
        <v>2676</v>
      </c>
      <c r="BT8" s="61">
        <v>3870</v>
      </c>
      <c r="BU8" s="61">
        <v>-6390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147789</v>
      </c>
      <c r="CN8" s="58">
        <v>24949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500</v>
      </c>
      <c r="DL8" s="59">
        <v>613.29999999999995</v>
      </c>
      <c r="DM8" s="59">
        <v>826.7</v>
      </c>
      <c r="DN8" s="59">
        <v>926.7</v>
      </c>
      <c r="DO8" s="59">
        <v>900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Printed>2026-01-16T02:51:58Z</cp:lastPrinted>
  <dcterms:created xsi:type="dcterms:W3CDTF">2025-12-12T09:30:11Z</dcterms:created>
  <dcterms:modified xsi:type="dcterms:W3CDTF">2026-02-17T06:08:39Z</dcterms:modified>
  <cp:category/>
</cp:coreProperties>
</file>