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8_駐車場事業\"/>
    </mc:Choice>
  </mc:AlternateContent>
  <xr:revisionPtr revIDLastSave="0" documentId="13_ncr:1_{B151D31D-DFBB-43C6-AEF3-8E1CC5362AAC}" xr6:coauthVersionLast="47" xr6:coauthVersionMax="47" xr10:uidLastSave="{00000000-0000-0000-0000-000000000000}"/>
  <workbookProtection workbookAlgorithmName="SHA-512" workbookHashValue="uguex/qJzqnxRqrP8We7JTUlFezsQQrQ13UsvxcPLpj9/wvSfTDOkpsgc9KdL9NbGvGwTNbRwfqd235RADeMmw==" workbookSaltValue="zsByK+bj6dTbyt4RIL42Hg==" workbookSpinCount="100000" lockStructure="1"/>
  <bookViews>
    <workbookView xWindow="0" yWindow="1776" windowWidth="13968" windowHeight="1269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LH32" i="4" s="1"/>
  <c r="DR7" i="5"/>
  <c r="DQ7" i="5"/>
  <c r="JV32" i="4" s="1"/>
  <c r="DP7" i="5"/>
  <c r="JC32" i="4" s="1"/>
  <c r="DO7" i="5"/>
  <c r="MA31" i="4" s="1"/>
  <c r="DN7" i="5"/>
  <c r="DM7" i="5"/>
  <c r="DL7" i="5"/>
  <c r="DK7" i="5"/>
  <c r="DI7" i="5"/>
  <c r="DH7" i="5"/>
  <c r="DG7" i="5"/>
  <c r="LE78" i="4" s="1"/>
  <c r="DF7" i="5"/>
  <c r="KP78" i="4" s="1"/>
  <c r="DE7" i="5"/>
  <c r="DD7" i="5"/>
  <c r="DC7" i="5"/>
  <c r="LT77" i="4" s="1"/>
  <c r="DB7" i="5"/>
  <c r="LE77" i="4" s="1"/>
  <c r="DA7" i="5"/>
  <c r="CZ7" i="5"/>
  <c r="KA77" i="4" s="1"/>
  <c r="CN7" i="5"/>
  <c r="CM7" i="5"/>
  <c r="CV67" i="4" s="1"/>
  <c r="BZ7" i="5"/>
  <c r="BY7" i="5"/>
  <c r="BX7" i="5"/>
  <c r="KO53" i="4" s="1"/>
  <c r="BW7" i="5"/>
  <c r="JV53" i="4" s="1"/>
  <c r="BV7" i="5"/>
  <c r="BU7" i="5"/>
  <c r="MA52" i="4" s="1"/>
  <c r="BT7" i="5"/>
  <c r="LH52" i="4" s="1"/>
  <c r="BS7" i="5"/>
  <c r="KO52" i="4" s="1"/>
  <c r="BR7" i="5"/>
  <c r="BQ7" i="5"/>
  <c r="BO7" i="5"/>
  <c r="HJ53" i="4" s="1"/>
  <c r="BN7" i="5"/>
  <c r="GQ53" i="4" s="1"/>
  <c r="BM7" i="5"/>
  <c r="BL7" i="5"/>
  <c r="BK7" i="5"/>
  <c r="BJ7" i="5"/>
  <c r="BI7" i="5"/>
  <c r="BH7" i="5"/>
  <c r="BG7" i="5"/>
  <c r="BF7" i="5"/>
  <c r="BD7" i="5"/>
  <c r="BC7" i="5"/>
  <c r="BZ53" i="4" s="1"/>
  <c r="BB7" i="5"/>
  <c r="BG53" i="4" s="1"/>
  <c r="BA7" i="5"/>
  <c r="AN53" i="4" s="1"/>
  <c r="AZ7" i="5"/>
  <c r="AY7" i="5"/>
  <c r="AX7" i="5"/>
  <c r="AW7" i="5"/>
  <c r="BG52" i="4" s="1"/>
  <c r="AV7" i="5"/>
  <c r="AU7" i="5"/>
  <c r="AS7" i="5"/>
  <c r="HJ32" i="4" s="1"/>
  <c r="AR7" i="5"/>
  <c r="GQ32" i="4" s="1"/>
  <c r="AQ7" i="5"/>
  <c r="AP7" i="5"/>
  <c r="AO7" i="5"/>
  <c r="AN7" i="5"/>
  <c r="HJ31" i="4" s="1"/>
  <c r="AM7" i="5"/>
  <c r="AL7" i="5"/>
  <c r="AK7" i="5"/>
  <c r="FE31" i="4" s="1"/>
  <c r="AJ7" i="5"/>
  <c r="EL31" i="4" s="1"/>
  <c r="AH7" i="5"/>
  <c r="AG7" i="5"/>
  <c r="AF7" i="5"/>
  <c r="AE7" i="5"/>
  <c r="AN32" i="4" s="1"/>
  <c r="AD7" i="5"/>
  <c r="AC7" i="5"/>
  <c r="CS31" i="4" s="1"/>
  <c r="AB7" i="5"/>
  <c r="BZ31" i="4" s="1"/>
  <c r="AA7" i="5"/>
  <c r="BG31" i="4" s="1"/>
  <c r="Z7" i="5"/>
  <c r="Y7" i="5"/>
  <c r="X7" i="5"/>
  <c r="LJ10" i="4" s="1"/>
  <c r="W7" i="5"/>
  <c r="JQ10" i="4" s="1"/>
  <c r="V7" i="5"/>
  <c r="U7" i="5"/>
  <c r="T7" i="5"/>
  <c r="S7" i="5"/>
  <c r="HX8" i="4" s="1"/>
  <c r="R7" i="5"/>
  <c r="Q7" i="5"/>
  <c r="P7" i="5"/>
  <c r="O7" i="5"/>
  <c r="N7" i="5"/>
  <c r="M7" i="5"/>
  <c r="DU8" i="4" s="1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MI78" i="4"/>
  <c r="LT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JC53" i="4"/>
  <c r="FX53" i="4"/>
  <c r="FE53" i="4"/>
  <c r="EL53" i="4"/>
  <c r="CS53" i="4"/>
  <c r="U53" i="4"/>
  <c r="JV52" i="4"/>
  <c r="JC52" i="4"/>
  <c r="HJ52" i="4"/>
  <c r="GQ52" i="4"/>
  <c r="FX52" i="4"/>
  <c r="FE52" i="4"/>
  <c r="EL52" i="4"/>
  <c r="CS52" i="4"/>
  <c r="BZ52" i="4"/>
  <c r="AN52" i="4"/>
  <c r="U52" i="4"/>
  <c r="KO32" i="4"/>
  <c r="FX32" i="4"/>
  <c r="FE32" i="4"/>
  <c r="EL32" i="4"/>
  <c r="CS32" i="4"/>
  <c r="BZ32" i="4"/>
  <c r="BG32" i="4"/>
  <c r="U32" i="4"/>
  <c r="LH31" i="4"/>
  <c r="KO31" i="4"/>
  <c r="JV31" i="4"/>
  <c r="JC31" i="4"/>
  <c r="GQ31" i="4"/>
  <c r="FX31" i="4"/>
  <c r="AN31" i="4"/>
  <c r="U31" i="4"/>
  <c r="HX10" i="4"/>
  <c r="DU10" i="4"/>
  <c r="CF10" i="4"/>
  <c r="B10" i="4"/>
  <c r="LJ8" i="4"/>
  <c r="JQ8" i="4"/>
  <c r="FJ8" i="4"/>
  <c r="B8" i="4"/>
  <c r="D11" i="5" l="1"/>
  <c r="LE76" i="4" s="1"/>
  <c r="CS30" i="4"/>
  <c r="BZ76" i="4"/>
  <c r="MA51" i="4"/>
  <c r="MI76" i="4"/>
  <c r="HJ51" i="4"/>
  <c r="MA30" i="4"/>
  <c r="IT76" i="4"/>
  <c r="CS51" i="4"/>
  <c r="HJ30" i="4"/>
  <c r="BG30" i="4"/>
  <c r="FX30" i="4"/>
  <c r="BG51" i="4"/>
  <c r="HP76" i="4"/>
  <c r="KO30" i="4"/>
  <c r="C11" i="5"/>
  <c r="E11" i="5"/>
  <c r="B11" i="5"/>
  <c r="AV76" i="4" l="1"/>
  <c r="KO51" i="4"/>
  <c r="FX51" i="4"/>
  <c r="U30" i="4"/>
  <c r="R76" i="4"/>
  <c r="JC51" i="4"/>
  <c r="KA76" i="4"/>
  <c r="EL51" i="4"/>
  <c r="JC30" i="4"/>
  <c r="GL76" i="4"/>
  <c r="U51" i="4"/>
  <c r="EL30" i="4"/>
  <c r="LT76" i="4"/>
  <c r="IE76" i="4"/>
  <c r="BZ51" i="4"/>
  <c r="GQ30" i="4"/>
  <c r="BZ30" i="4"/>
  <c r="BK76" i="4"/>
  <c r="LH51" i="4"/>
  <c r="GQ51" i="4"/>
  <c r="LH30" i="4"/>
  <c r="AG76" i="4"/>
  <c r="JV51" i="4"/>
  <c r="KP76" i="4"/>
  <c r="FE51" i="4"/>
  <c r="JV30" i="4"/>
  <c r="HA76" i="4"/>
  <c r="AN51" i="4"/>
  <c r="FE30" i="4"/>
  <c r="AN30" i="4"/>
</calcChain>
</file>

<file path=xl/sharedStrings.xml><?xml version="1.0" encoding="utf-8"?>
<sst xmlns="http://schemas.openxmlformats.org/spreadsheetml/2006/main" count="278" uniqueCount="145">
  <si>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</si>
  <si>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</si>
  <si>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</si>
  <si>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</si>
  <si>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</si>
  <si>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</si>
  <si>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</si>
  <si>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</si>
  <si>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</si>
  <si>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</si>
  <si>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</si>
  <si>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</si>
  <si>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</si>
  <si>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</si>
  <si>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</si>
  <si>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</si>
  <si>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</si>
  <si>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</si>
  <si>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</si>
  <si>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</si>
  <si>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</si>
  <si>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</si>
  <si>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</si>
  <si>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</si>
  <si>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</si>
  <si>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</si>
  <si>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</si>
  <si>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</si>
  <si>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</si>
  <si>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</si>
  <si>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</si>
  <si>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</si>
  <si>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</si>
  <si>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</si>
  <si>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</si>
  <si>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</si>
  <si>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</si>
  <si>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</si>
  <si>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</si>
  <si>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</si>
  <si>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</si>
  <si>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</si>
  <si>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</si>
  <si>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</si>
  <si>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</si>
  <si>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</si>
  <si>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</si>
  <si>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</si>
  <si>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</si>
  <si>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</si>
  <si>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</si>
  <si>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</si>
  <si>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</si>
  <si>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</si>
  <si>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</si>
  <si>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</si>
  <si>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</si>
  <si>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</si>
  <si>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</si>
  <si>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</si>
  <si>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</si>
  <si>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</si>
  <si>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</si>
  <si>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</si>
  <si>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</si>
  <si>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</si>
  <si>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</si>
  <si>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</si>
  <si>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</si>
  <si>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</si>
  <si>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</si>
  <si>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</si>
  <si>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</si>
  <si>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</si>
  <si>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</si>
  <si>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</si>
  <si>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</si>
  <si>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</si>
  <si>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</si>
  <si>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</si>
  <si>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</si>
  <si>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</si>
  <si>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</si>
  <si>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</si>
  <si>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</si>
  <si>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</si>
  <si>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</si>
  <si>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</si>
  <si>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</si>
  <si>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</si>
  <si>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</si>
  <si>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</si>
  <si>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</si>
  <si>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</si>
  <si>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</si>
  <si>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</si>
  <si>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</si>
  <si>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</si>
  <si>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</si>
  <si>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</si>
  <si>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</si>
  <si>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</si>
  <si>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</si>
  <si>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</si>
  <si>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</si>
  <si>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</si>
  <si>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</si>
  <si>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当該値(N-1)</t>
    <phoneticPr fontId="5"/>
  </si>
  <si>
    <t>当該値(N)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</si>
  <si>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</si>
  <si>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</si>
  <si>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</si>
  <si>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</si>
  <si>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</si>
  <si>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</si>
  <si>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</si>
  <si>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当該値(N-1)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</si>
  <si>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</si>
  <si>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</si>
  <si>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</si>
  <si>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</si>
  <si>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</si>
  <si>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</si>
  <si>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愛知県　安城市</t>
  </si>
  <si>
    <t>安城駅西駐車場（屋外）</t>
  </si>
  <si>
    <t>法非適用</t>
  </si>
  <si>
    <t>駐車場整備事業</t>
  </si>
  <si>
    <t>-</t>
  </si>
  <si>
    <t>Ａ３Ｂ１</t>
  </si>
  <si>
    <t>非設置</t>
  </si>
  <si>
    <t>該当数値なし</t>
  </si>
  <si>
    <t>届出駐車場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</si>
  <si>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</si>
  <si>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</si>
  <si>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</si>
  <si>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</si>
  <si>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</si>
  <si>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</si>
  <si>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</si>
  <si>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</si>
  <si>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</si>
  <si>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地方公営企業法を適用していないため、⑥有形固定資産減価償却率及び⑨累積欠損金比率について「該当なし」となっている。また、⑩企業債残高対料金収入比率については、企業債残高が無いため０となる。なお、細かな施設の更新や修繕は今後必要に応じて行っていく。</t>
    <phoneticPr fontId="5"/>
  </si>
  <si>
    <t>駅周辺の商店街利用が多く短時間利用が多いが、⑪稼働率は平均値を下回っている。これは、H29の料金改定で基本料金を値上げしたことと、１日内の上限金額を値下げしたことで１台当たりの駐車時間が長くなったことから、一日平均駐車台数が少なくなったためと考えられる。なお、当施設は市主要駅が周辺にあり、通勤等によるパーク＆ライドにも利用されており、一定の水準を維持していることから、駐車場としてのニーズはあると考えられる。</t>
    <phoneticPr fontId="5"/>
  </si>
  <si>
    <t>④稼働率は平均値を下回っているものの、他会計補助金等に頼ることなく概ね黒字経営を続けられている。本駐車場は、駅から比較的近く、基本料金も低価であるため多くの方に利用されており、収益性が高い。ゆえに今後も継続して経営していく必要がある。</t>
    <phoneticPr fontId="5"/>
  </si>
  <si>
    <t>R06は精算機器の更新を行い総費用が多かったため、①収益的収支比率、④売上高GOP比率、⑤ EBITDAともに大きく下回った。その他の年度は①収益的収支比率は100％以上であり、④売上高GOP比率及び⑤EBITDAの値は平均値を上回り、他会計補助金等に頼ることなく健全な経営を続けている。他駐車場と比較して⑤EBITDAが特段高い理由は、平面駐車場であるため維持費が少なく、駅に近接し利便性の良さから利用者が多いため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</si>
</sst>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327.7</c:v>
                </c:pt>
                <c:pt idx="1">
                  <c:v>447.5</c:v>
                </c:pt>
                <c:pt idx="2">
                  <c:v>534.20000000000005</c:v>
                </c:pt>
                <c:pt idx="3">
                  <c:v>750.9</c:v>
                </c:pt>
                <c:pt idx="4">
                  <c:v>117.2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89-4473-86F5-EDC7B6F17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89-4473-86F5-EDC7B6F17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0-44D6-AC00-6C274F5E3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0-44D6-AC00-6C274F5E3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4C1-4CA6-9011-DF14178B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1-4CA6-9011-DF14178B7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30E-4D30-BCC5-2DD8F6998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0E-4D30-BCC5-2DD8F6998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3-48D5-BC31-E1B4F6A2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3-48D5-BC31-E1B4F6A2A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E6-4CFD-A681-E69B7690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6-4CFD-A681-E69B7690F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154.19999999999999</c:v>
                </c:pt>
                <c:pt idx="1">
                  <c:v>175</c:v>
                </c:pt>
                <c:pt idx="2">
                  <c:v>208.3</c:v>
                </c:pt>
                <c:pt idx="3">
                  <c:v>210.4</c:v>
                </c:pt>
                <c:pt idx="4">
                  <c:v>214.6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B-4661-9C5C-F883843F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B-4661-9C5C-F883843FE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69.5</c:v>
                </c:pt>
                <c:pt idx="1">
                  <c:v>77.7</c:v>
                </c:pt>
                <c:pt idx="2">
                  <c:v>81.3</c:v>
                </c:pt>
                <c:pt idx="3">
                  <c:v>86.7</c:v>
                </c:pt>
                <c:pt idx="4">
                  <c:v>14.7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B-4CF0-B219-1ACDF8420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CF0-B219-1ACDF8420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8560</c:v>
                </c:pt>
                <c:pt idx="1">
                  <c:v>10977</c:v>
                </c:pt>
                <c:pt idx="2">
                  <c:v>15395</c:v>
                </c:pt>
                <c:pt idx="3">
                  <c:v>18102</c:v>
                </c:pt>
                <c:pt idx="4">
                  <c:v>3199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B-4D2C-AB4D-7233AB72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B-4D2C-AB4D-7233AB72C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2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2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130" t="str">
        <f>データ!H6&amp;"　"&amp;データ!I6</f>
        <v>愛知県安城市　安城駅西駐車場（屋外）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2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1251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2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2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131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24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48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200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代行制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0"/>
      <c r="NC15" s="2"/>
      <c r="ND15" s="76" t="s">
        <v>144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327.7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447.5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534.20000000000005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750.9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117.2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0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0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0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0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154.19999999999999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175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208.3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210.4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214.6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76" t="s">
        <v>141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76" t="s">
        <v>142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0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0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0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0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69.5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77.7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81.3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86.7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14.7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8560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10977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15395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18102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3199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2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0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0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76" t="s">
        <v>143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149437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21038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2">
      <c r="A77" s="2"/>
      <c r="B77" s="11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2">
      <c r="A78" s="2"/>
      <c r="B78" s="11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Sjvd3PxrG1Bs3a9GVFLSCXOpIgqo621ncfWTgg+VoiXFmjZVUxvwGmqrgeGWcSDETfK/aqvhTQhcIjB1js+COg==" saltValue="NqtTWomd4ochD3MKc7bumw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104</v>
      </c>
      <c r="AV5" s="47" t="s">
        <v>90</v>
      </c>
      <c r="AW5" s="47" t="s">
        <v>105</v>
      </c>
      <c r="AX5" s="47" t="s">
        <v>102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106</v>
      </c>
      <c r="BG5" s="47" t="s">
        <v>90</v>
      </c>
      <c r="BH5" s="47" t="s">
        <v>101</v>
      </c>
      <c r="BI5" s="47" t="s">
        <v>107</v>
      </c>
      <c r="BJ5" s="47" t="s">
        <v>108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90</v>
      </c>
      <c r="BS5" s="47" t="s">
        <v>109</v>
      </c>
      <c r="BT5" s="47" t="s">
        <v>110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101</v>
      </c>
      <c r="CE5" s="47" t="s">
        <v>102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111</v>
      </c>
      <c r="CP5" s="47" t="s">
        <v>112</v>
      </c>
      <c r="CQ5" s="47" t="s">
        <v>113</v>
      </c>
      <c r="CR5" s="47" t="s">
        <v>114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115</v>
      </c>
      <c r="DB5" s="47" t="s">
        <v>91</v>
      </c>
      <c r="DC5" s="47" t="s">
        <v>116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117</v>
      </c>
      <c r="DM5" s="47" t="s">
        <v>101</v>
      </c>
      <c r="DN5" s="47" t="s">
        <v>107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118</v>
      </c>
      <c r="B6" s="48">
        <f>B8</f>
        <v>2024</v>
      </c>
      <c r="C6" s="48">
        <f t="shared" ref="C6:X6" si="1">C8</f>
        <v>232122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15</v>
      </c>
      <c r="H6" s="48" t="str">
        <f>SUBSTITUTE(H8,"　","")</f>
        <v>愛知県安城市</v>
      </c>
      <c r="I6" s="48" t="str">
        <f t="shared" si="1"/>
        <v>安城駅西駐車場（屋外）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</v>
      </c>
      <c r="Q6" s="50" t="str">
        <f t="shared" si="1"/>
        <v>広場式</v>
      </c>
      <c r="R6" s="51">
        <f t="shared" si="1"/>
        <v>24</v>
      </c>
      <c r="S6" s="50" t="str">
        <f t="shared" si="1"/>
        <v>駅</v>
      </c>
      <c r="T6" s="50" t="str">
        <f t="shared" si="1"/>
        <v>無</v>
      </c>
      <c r="U6" s="51">
        <f t="shared" si="1"/>
        <v>1251</v>
      </c>
      <c r="V6" s="51">
        <f t="shared" si="1"/>
        <v>48</v>
      </c>
      <c r="W6" s="51">
        <f t="shared" si="1"/>
        <v>200</v>
      </c>
      <c r="X6" s="50" t="str">
        <f t="shared" si="1"/>
        <v>代行制</v>
      </c>
      <c r="Y6" s="52">
        <f>IF(Y8="-",NA(),Y8)</f>
        <v>327.7</v>
      </c>
      <c r="Z6" s="52">
        <f t="shared" ref="Z6:AH6" si="2">IF(Z8="-",NA(),Z8)</f>
        <v>447.5</v>
      </c>
      <c r="AA6" s="52">
        <f t="shared" si="2"/>
        <v>534.20000000000005</v>
      </c>
      <c r="AB6" s="52">
        <f t="shared" si="2"/>
        <v>750.9</v>
      </c>
      <c r="AC6" s="52">
        <f t="shared" si="2"/>
        <v>117.2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69.5</v>
      </c>
      <c r="BG6" s="52">
        <f t="shared" ref="BG6:BO6" si="5">IF(BG8="-",NA(),BG8)</f>
        <v>77.7</v>
      </c>
      <c r="BH6" s="52">
        <f t="shared" si="5"/>
        <v>81.3</v>
      </c>
      <c r="BI6" s="52">
        <f t="shared" si="5"/>
        <v>86.7</v>
      </c>
      <c r="BJ6" s="52">
        <f t="shared" si="5"/>
        <v>14.7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8560</v>
      </c>
      <c r="BR6" s="53">
        <f t="shared" ref="BR6:BZ6" si="6">IF(BR8="-",NA(),BR8)</f>
        <v>10977</v>
      </c>
      <c r="BS6" s="53">
        <f t="shared" si="6"/>
        <v>15395</v>
      </c>
      <c r="BT6" s="53">
        <f t="shared" si="6"/>
        <v>18102</v>
      </c>
      <c r="BU6" s="53">
        <f t="shared" si="6"/>
        <v>3199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119</v>
      </c>
      <c r="CM6" s="51">
        <f t="shared" ref="CM6:CN6" si="7">CM8</f>
        <v>149437</v>
      </c>
      <c r="CN6" s="51">
        <f t="shared" si="7"/>
        <v>21038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120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154.19999999999999</v>
      </c>
      <c r="DL6" s="52">
        <f t="shared" ref="DL6:DT6" si="9">IF(DL8="-",NA(),DL8)</f>
        <v>175</v>
      </c>
      <c r="DM6" s="52">
        <f t="shared" si="9"/>
        <v>208.3</v>
      </c>
      <c r="DN6" s="52">
        <f t="shared" si="9"/>
        <v>210.4</v>
      </c>
      <c r="DO6" s="52">
        <f t="shared" si="9"/>
        <v>214.6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121</v>
      </c>
      <c r="B7" s="48">
        <f t="shared" ref="B7:X7" si="10">B8</f>
        <v>2024</v>
      </c>
      <c r="C7" s="48">
        <f t="shared" si="10"/>
        <v>232122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15</v>
      </c>
      <c r="H7" s="48" t="str">
        <f t="shared" si="10"/>
        <v>愛知県　安城市</v>
      </c>
      <c r="I7" s="48" t="str">
        <f t="shared" si="10"/>
        <v>安城駅西駐車場（屋外）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</v>
      </c>
      <c r="Q7" s="50" t="str">
        <f t="shared" si="10"/>
        <v>広場式</v>
      </c>
      <c r="R7" s="51">
        <f t="shared" si="10"/>
        <v>24</v>
      </c>
      <c r="S7" s="50" t="str">
        <f t="shared" si="10"/>
        <v>駅</v>
      </c>
      <c r="T7" s="50" t="str">
        <f t="shared" si="10"/>
        <v>無</v>
      </c>
      <c r="U7" s="51">
        <f t="shared" si="10"/>
        <v>1251</v>
      </c>
      <c r="V7" s="51">
        <f t="shared" si="10"/>
        <v>48</v>
      </c>
      <c r="W7" s="51">
        <f t="shared" si="10"/>
        <v>200</v>
      </c>
      <c r="X7" s="50" t="str">
        <f t="shared" si="10"/>
        <v>代行制</v>
      </c>
      <c r="Y7" s="52">
        <f>Y8</f>
        <v>327.7</v>
      </c>
      <c r="Z7" s="52">
        <f t="shared" ref="Z7:AH7" si="11">Z8</f>
        <v>447.5</v>
      </c>
      <c r="AA7" s="52">
        <f t="shared" si="11"/>
        <v>534.20000000000005</v>
      </c>
      <c r="AB7" s="52">
        <f t="shared" si="11"/>
        <v>750.9</v>
      </c>
      <c r="AC7" s="52">
        <f t="shared" si="11"/>
        <v>117.2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69.5</v>
      </c>
      <c r="BG7" s="52">
        <f t="shared" ref="BG7:BO7" si="14">BG8</f>
        <v>77.7</v>
      </c>
      <c r="BH7" s="52">
        <f t="shared" si="14"/>
        <v>81.3</v>
      </c>
      <c r="BI7" s="52">
        <f t="shared" si="14"/>
        <v>86.7</v>
      </c>
      <c r="BJ7" s="52">
        <f t="shared" si="14"/>
        <v>14.7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8560</v>
      </c>
      <c r="BR7" s="53">
        <f t="shared" ref="BR7:BZ7" si="15">BR8</f>
        <v>10977</v>
      </c>
      <c r="BS7" s="53">
        <f t="shared" si="15"/>
        <v>15395</v>
      </c>
      <c r="BT7" s="53">
        <f t="shared" si="15"/>
        <v>18102</v>
      </c>
      <c r="BU7" s="53">
        <f t="shared" si="15"/>
        <v>3199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122</v>
      </c>
      <c r="CC7" s="52" t="s">
        <v>122</v>
      </c>
      <c r="CD7" s="52" t="s">
        <v>122</v>
      </c>
      <c r="CE7" s="52" t="s">
        <v>122</v>
      </c>
      <c r="CF7" s="52" t="s">
        <v>122</v>
      </c>
      <c r="CG7" s="52" t="s">
        <v>122</v>
      </c>
      <c r="CH7" s="52" t="s">
        <v>122</v>
      </c>
      <c r="CI7" s="52" t="s">
        <v>122</v>
      </c>
      <c r="CJ7" s="52" t="s">
        <v>122</v>
      </c>
      <c r="CK7" s="52" t="s">
        <v>120</v>
      </c>
      <c r="CL7" s="49"/>
      <c r="CM7" s="51">
        <f>CM8</f>
        <v>149437</v>
      </c>
      <c r="CN7" s="51">
        <f>CN8</f>
        <v>21038</v>
      </c>
      <c r="CO7" s="52" t="s">
        <v>122</v>
      </c>
      <c r="CP7" s="52" t="s">
        <v>122</v>
      </c>
      <c r="CQ7" s="52" t="s">
        <v>122</v>
      </c>
      <c r="CR7" s="52" t="s">
        <v>122</v>
      </c>
      <c r="CS7" s="52" t="s">
        <v>122</v>
      </c>
      <c r="CT7" s="52" t="s">
        <v>122</v>
      </c>
      <c r="CU7" s="52" t="s">
        <v>122</v>
      </c>
      <c r="CV7" s="52" t="s">
        <v>122</v>
      </c>
      <c r="CW7" s="52" t="s">
        <v>122</v>
      </c>
      <c r="CX7" s="52" t="s">
        <v>120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154.19999999999999</v>
      </c>
      <c r="DL7" s="52">
        <f t="shared" ref="DL7:DT7" si="17">DL8</f>
        <v>175</v>
      </c>
      <c r="DM7" s="52">
        <f t="shared" si="17"/>
        <v>208.3</v>
      </c>
      <c r="DN7" s="52">
        <f t="shared" si="17"/>
        <v>210.4</v>
      </c>
      <c r="DO7" s="52">
        <f t="shared" si="17"/>
        <v>214.6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2">
      <c r="A8" s="37"/>
      <c r="B8" s="55">
        <v>2024</v>
      </c>
      <c r="C8" s="55">
        <v>232122</v>
      </c>
      <c r="D8" s="55">
        <v>47</v>
      </c>
      <c r="E8" s="55">
        <v>14</v>
      </c>
      <c r="F8" s="55">
        <v>0</v>
      </c>
      <c r="G8" s="55">
        <v>15</v>
      </c>
      <c r="H8" s="55" t="s">
        <v>123</v>
      </c>
      <c r="I8" s="55" t="s">
        <v>124</v>
      </c>
      <c r="J8" s="55" t="s">
        <v>125</v>
      </c>
      <c r="K8" s="55" t="s">
        <v>126</v>
      </c>
      <c r="L8" s="55" t="s">
        <v>127</v>
      </c>
      <c r="M8" s="55" t="s">
        <v>128</v>
      </c>
      <c r="N8" s="55" t="s">
        <v>129</v>
      </c>
      <c r="O8" s="56" t="s">
        <v>130</v>
      </c>
      <c r="P8" s="57" t="s">
        <v>131</v>
      </c>
      <c r="Q8" s="57" t="s">
        <v>132</v>
      </c>
      <c r="R8" s="58">
        <v>24</v>
      </c>
      <c r="S8" s="57" t="s">
        <v>133</v>
      </c>
      <c r="T8" s="57" t="s">
        <v>134</v>
      </c>
      <c r="U8" s="58">
        <v>1251</v>
      </c>
      <c r="V8" s="58">
        <v>48</v>
      </c>
      <c r="W8" s="58">
        <v>200</v>
      </c>
      <c r="X8" s="57" t="s">
        <v>135</v>
      </c>
      <c r="Y8" s="59">
        <v>327.7</v>
      </c>
      <c r="Z8" s="59">
        <v>447.5</v>
      </c>
      <c r="AA8" s="59">
        <v>534.20000000000005</v>
      </c>
      <c r="AB8" s="59">
        <v>750.9</v>
      </c>
      <c r="AC8" s="59">
        <v>117.2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69.5</v>
      </c>
      <c r="BG8" s="59">
        <v>77.7</v>
      </c>
      <c r="BH8" s="59">
        <v>81.3</v>
      </c>
      <c r="BI8" s="59">
        <v>86.7</v>
      </c>
      <c r="BJ8" s="59">
        <v>14.7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8560</v>
      </c>
      <c r="BR8" s="60">
        <v>10977</v>
      </c>
      <c r="BS8" s="60">
        <v>15395</v>
      </c>
      <c r="BT8" s="61">
        <v>18102</v>
      </c>
      <c r="BU8" s="61">
        <v>3199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127</v>
      </c>
      <c r="CC8" s="59" t="s">
        <v>127</v>
      </c>
      <c r="CD8" s="59" t="s">
        <v>127</v>
      </c>
      <c r="CE8" s="59" t="s">
        <v>127</v>
      </c>
      <c r="CF8" s="59" t="s">
        <v>127</v>
      </c>
      <c r="CG8" s="59" t="s">
        <v>127</v>
      </c>
      <c r="CH8" s="59" t="s">
        <v>127</v>
      </c>
      <c r="CI8" s="59" t="s">
        <v>127</v>
      </c>
      <c r="CJ8" s="59" t="s">
        <v>127</v>
      </c>
      <c r="CK8" s="59" t="s">
        <v>127</v>
      </c>
      <c r="CL8" s="56" t="s">
        <v>127</v>
      </c>
      <c r="CM8" s="58">
        <v>149437</v>
      </c>
      <c r="CN8" s="58">
        <v>21038</v>
      </c>
      <c r="CO8" s="59" t="s">
        <v>127</v>
      </c>
      <c r="CP8" s="59" t="s">
        <v>127</v>
      </c>
      <c r="CQ8" s="59" t="s">
        <v>127</v>
      </c>
      <c r="CR8" s="59" t="s">
        <v>127</v>
      </c>
      <c r="CS8" s="59" t="s">
        <v>127</v>
      </c>
      <c r="CT8" s="59" t="s">
        <v>127</v>
      </c>
      <c r="CU8" s="59" t="s">
        <v>127</v>
      </c>
      <c r="CV8" s="59" t="s">
        <v>127</v>
      </c>
      <c r="CW8" s="59" t="s">
        <v>127</v>
      </c>
      <c r="CX8" s="59" t="s">
        <v>127</v>
      </c>
      <c r="CY8" s="56" t="s">
        <v>127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154.19999999999999</v>
      </c>
      <c r="DL8" s="59">
        <v>175</v>
      </c>
      <c r="DM8" s="59">
        <v>208.3</v>
      </c>
      <c r="DN8" s="59">
        <v>210.4</v>
      </c>
      <c r="DO8" s="59">
        <v>214.6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136</v>
      </c>
      <c r="C10" s="64" t="s">
        <v>137</v>
      </c>
      <c r="D10" s="64" t="s">
        <v>138</v>
      </c>
      <c r="E10" s="64" t="s">
        <v>139</v>
      </c>
      <c r="F10" s="64" t="s">
        <v>140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2026-01-16T02:52:59Z</cp:lastPrinted>
  <dcterms:created xsi:type="dcterms:W3CDTF">2025-12-12T09:30:13Z</dcterms:created>
  <dcterms:modified xsi:type="dcterms:W3CDTF">2026-02-17T06:10:04Z</dcterms:modified>
  <cp:category/>
</cp:coreProperties>
</file>