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202300"/>
  <xr:revisionPtr revIDLastSave="0" documentId="13_ncr:1_{0119D86C-175D-438F-B65F-0CD350BF39DC}" xr6:coauthVersionLast="47" xr6:coauthVersionMax="47" xr10:uidLastSave="{00000000-0000-0000-0000-000000000000}"/>
  <bookViews>
    <workbookView xWindow="-110" yWindow="-110" windowWidth="22780" windowHeight="14540" xr2:uid="{2B1A0377-D8F5-4980-B756-220596F2FA65}"/>
  </bookViews>
  <sheets>
    <sheet name="施設内訳" sheetId="1" r:id="rId1"/>
  </sheets>
  <definedNames>
    <definedName name="_xlnm.Print_Area" localSheetId="0">施設内訳!$A$1:$Q$47</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1" l="1"/>
  <c r="N23" i="1" a="1"/>
  <c r="N22" i="1" a="1"/>
  <c r="N22" i="1" s="1"/>
  <c r="P22" i="1" s="1"/>
  <c r="N21" i="1" a="1"/>
  <c r="N21" i="1" s="1"/>
  <c r="N20" i="1" a="1"/>
  <c r="N20" i="1" s="1"/>
  <c r="P20" i="1" s="1"/>
  <c r="N19" i="1" a="1"/>
  <c r="N19" i="1" s="1"/>
  <c r="N18" i="1" a="1"/>
  <c r="N18" i="1" s="1"/>
  <c r="P18" i="1" s="1"/>
  <c r="N17" i="1"/>
  <c r="N17" i="1" a="1"/>
  <c r="N16" i="1" a="1"/>
  <c r="N16" i="1" s="1"/>
  <c r="P16" i="1" s="1"/>
  <c r="N15" i="1" a="1"/>
  <c r="N15" i="1" s="1"/>
  <c r="N14" i="1" a="1"/>
  <c r="N14" i="1" s="1"/>
  <c r="P14" i="1" s="1"/>
  <c r="N13" i="1" a="1"/>
  <c r="N13" i="1" s="1"/>
  <c r="N12" i="1" a="1"/>
  <c r="N12" i="1" s="1"/>
  <c r="P12" i="1" s="1"/>
  <c r="N11" i="1"/>
  <c r="N11" i="1" a="1"/>
  <c r="N10" i="1" a="1"/>
  <c r="N10" i="1" s="1"/>
  <c r="P10" i="1" s="1"/>
  <c r="N9" i="1" a="1"/>
  <c r="N9" i="1" s="1"/>
  <c r="N8" i="1" a="1"/>
  <c r="N8" i="1" s="1"/>
  <c r="P8" i="1" s="1"/>
  <c r="N7" i="1" a="1"/>
  <c r="N7" i="1" s="1"/>
  <c r="N6" i="1" a="1"/>
  <c r="N6" i="1" s="1"/>
  <c r="P6" i="1" s="1"/>
  <c r="N5" i="1"/>
  <c r="N5" i="1" a="1"/>
  <c r="N4" i="1" a="1"/>
  <c r="N4" i="1" s="1"/>
  <c r="T26" i="1" a="1"/>
  <c r="T26" i="1" s="1"/>
  <c r="Q23" i="1"/>
  <c r="Q22" i="1"/>
  <c r="Q21" i="1"/>
  <c r="Q20" i="1"/>
  <c r="Q19" i="1"/>
  <c r="Q18" i="1"/>
  <c r="Q17" i="1"/>
  <c r="Q16" i="1"/>
  <c r="Q15" i="1"/>
  <c r="Q14" i="1"/>
  <c r="Q13" i="1"/>
  <c r="Q12" i="1"/>
  <c r="Q11" i="1"/>
  <c r="Q10" i="1"/>
  <c r="Q9" i="1"/>
  <c r="Q8" i="1"/>
  <c r="Q7" i="1"/>
  <c r="Q6" i="1"/>
  <c r="Q5" i="1"/>
  <c r="Q4" i="1"/>
  <c r="N26" i="1" l="1" a="1"/>
  <c r="N26" i="1" s="1"/>
  <c r="Q26" i="1" a="1"/>
  <c r="Q26" i="1" s="1"/>
  <c r="P4" i="1"/>
  <c r="Q27" i="1" a="1"/>
  <c r="Q27" i="1" s="1"/>
  <c r="Q2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<sst xmlns="http://schemas.openxmlformats.org/spreadsheetml/2006/main" count="88" uniqueCount="52">
  <si>
    <t>別紙１</t>
    <rPh sb="0" eb="2">
      <t>ベッシ</t>
    </rPh>
    <phoneticPr fontId="2"/>
  </si>
  <si>
    <t>申請施設内訳</t>
    <rPh sb="0" eb="2">
      <t>シンセイ</t>
    </rPh>
    <rPh sb="2" eb="4">
      <t>シセツ</t>
    </rPh>
    <rPh sb="4" eb="6">
      <t>ウチワケ</t>
    </rPh>
    <phoneticPr fontId="2"/>
  </si>
  <si>
    <t>医療機関等の名称
（医療機関コード）</t>
    <rPh sb="0" eb="5">
      <t>イリョウキカントウ</t>
    </rPh>
    <rPh sb="6" eb="8">
      <t>メイショウ</t>
    </rPh>
    <rPh sb="10" eb="14">
      <t>イリョウキカン</t>
    </rPh>
    <phoneticPr fontId="2"/>
  </si>
  <si>
    <t>医療機関等の住所</t>
    <rPh sb="0" eb="5">
      <t>イリョウキカントウ</t>
    </rPh>
    <rPh sb="6" eb="8">
      <t>ジュウショ</t>
    </rPh>
    <phoneticPr fontId="2"/>
  </si>
  <si>
    <t>医療機関区分</t>
    <rPh sb="0" eb="4">
      <t>イリョウキカン</t>
    </rPh>
    <rPh sb="4" eb="6">
      <t>クブン</t>
    </rPh>
    <phoneticPr fontId="2"/>
  </si>
  <si>
    <t>申請区分</t>
    <rPh sb="0" eb="4">
      <t>シンセイクブン</t>
    </rPh>
    <phoneticPr fontId="2"/>
  </si>
  <si>
    <t>申請の
有無</t>
    <rPh sb="0" eb="2">
      <t>シンセイ</t>
    </rPh>
    <rPh sb="4" eb="6">
      <t>ウム</t>
    </rPh>
    <phoneticPr fontId="2"/>
  </si>
  <si>
    <t>賃上げ支援事業
該当要件</t>
    <rPh sb="0" eb="2">
      <t>チンア</t>
    </rPh>
    <rPh sb="3" eb="5">
      <t>シエン</t>
    </rPh>
    <rPh sb="5" eb="7">
      <t>ジギョウ</t>
    </rPh>
    <rPh sb="8" eb="12">
      <t>ガイトウヨウケン</t>
    </rPh>
    <phoneticPr fontId="2"/>
  </si>
  <si>
    <t>届け出たベース
アップ評価料①</t>
    <rPh sb="0" eb="1">
      <t>トド</t>
    </rPh>
    <rPh sb="2" eb="3">
      <t>デ</t>
    </rPh>
    <rPh sb="11" eb="14">
      <t>ヒョウカリョウ</t>
    </rPh>
    <phoneticPr fontId="2"/>
  </si>
  <si>
    <t>届け出たベース
アップ評価料②</t>
    <rPh sb="0" eb="1">
      <t>トド</t>
    </rPh>
    <rPh sb="2" eb="3">
      <t>デ</t>
    </rPh>
    <rPh sb="11" eb="14">
      <t>ヒョウカリョウ</t>
    </rPh>
    <phoneticPr fontId="2"/>
  </si>
  <si>
    <t>職員構成
①</t>
    <rPh sb="0" eb="4">
      <t>ショクインコウセイ</t>
    </rPh>
    <phoneticPr fontId="2"/>
  </si>
  <si>
    <t>職員構成
②</t>
    <rPh sb="0" eb="4">
      <t>ショクインコウセイ</t>
    </rPh>
    <phoneticPr fontId="2"/>
  </si>
  <si>
    <t>基準額</t>
    <rPh sb="0" eb="3">
      <t>キジュンガク</t>
    </rPh>
    <phoneticPr fontId="2"/>
  </si>
  <si>
    <t>実績額</t>
    <rPh sb="0" eb="3">
      <t>ジッセキガク</t>
    </rPh>
    <phoneticPr fontId="2"/>
  </si>
  <si>
    <t>選定額</t>
    <rPh sb="0" eb="3">
      <t>センテイガク</t>
    </rPh>
    <phoneticPr fontId="2"/>
  </si>
  <si>
    <t>申請額</t>
    <rPh sb="0" eb="3">
      <t>シンセイガク</t>
    </rPh>
    <phoneticPr fontId="2"/>
  </si>
  <si>
    <t>（プルダウンから選択）</t>
    <rPh sb="8" eb="10">
      <t>センタク</t>
    </rPh>
    <phoneticPr fontId="2"/>
  </si>
  <si>
    <t>賃上げ支援事業</t>
    <rPh sb="0" eb="2">
      <t>チンア</t>
    </rPh>
    <rPh sb="3" eb="7">
      <t>シエンジギョウ</t>
    </rPh>
    <phoneticPr fontId="2"/>
  </si>
  <si>
    <t>物価支援事業</t>
    <rPh sb="0" eb="6">
      <t>ブッカシエンジギョウ</t>
    </rPh>
    <phoneticPr fontId="2"/>
  </si>
  <si>
    <t>※行が不足する場合は適宜追加すること。（シートの保護を解除し、上の行に挿入してください）</t>
    <rPh sb="1" eb="2">
      <t>ギョウ</t>
    </rPh>
    <rPh sb="3" eb="5">
      <t>フソク</t>
    </rPh>
    <rPh sb="7" eb="9">
      <t>バアイ</t>
    </rPh>
    <rPh sb="10" eb="14">
      <t>テキギツイカ</t>
    </rPh>
    <rPh sb="24" eb="26">
      <t>ホゴ</t>
    </rPh>
    <rPh sb="27" eb="29">
      <t>カイジョ</t>
    </rPh>
    <rPh sb="31" eb="32">
      <t>ウエ</t>
    </rPh>
    <rPh sb="33" eb="34">
      <t>ギョウ</t>
    </rPh>
    <rPh sb="35" eb="37">
      <t>ソウニュウ</t>
    </rPh>
    <phoneticPr fontId="2"/>
  </si>
  <si>
    <t>賃上げ支援事業　基準額</t>
    <rPh sb="8" eb="11">
      <t>キジュンガク</t>
    </rPh>
    <phoneticPr fontId="2"/>
  </si>
  <si>
    <t>賃上げ支援事業　合計</t>
    <rPh sb="0" eb="2">
      <t>チンア</t>
    </rPh>
    <rPh sb="3" eb="7">
      <t>シエンジギョウ</t>
    </rPh>
    <rPh sb="8" eb="10">
      <t>ゴウケイ</t>
    </rPh>
    <phoneticPr fontId="2"/>
  </si>
  <si>
    <t>賃上げ実績額</t>
    <rPh sb="3" eb="6">
      <t>ジッセキガク</t>
    </rPh>
    <phoneticPr fontId="2"/>
  </si>
  <si>
    <t>物価支援事業　合計</t>
    <rPh sb="0" eb="6">
      <t>ブッカシエンジギョウ</t>
    </rPh>
    <rPh sb="7" eb="9">
      <t>ゴウケイ</t>
    </rPh>
    <phoneticPr fontId="2"/>
  </si>
  <si>
    <t>申請額合計</t>
    <rPh sb="0" eb="3">
      <t>シンセイガク</t>
    </rPh>
    <rPh sb="3" eb="5">
      <t>ゴウケイ</t>
    </rPh>
    <phoneticPr fontId="2"/>
  </si>
  <si>
    <t>賃上げ支援事業該当要件</t>
    <rPh sb="0" eb="2">
      <t>チンア</t>
    </rPh>
    <rPh sb="3" eb="5">
      <t>シエン</t>
    </rPh>
    <rPh sb="5" eb="7">
      <t>ジギョウ</t>
    </rPh>
    <rPh sb="7" eb="11">
      <t>ガイトウヨウケン</t>
    </rPh>
    <phoneticPr fontId="2"/>
  </si>
  <si>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</si>
  <si>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2"/>
  </si>
  <si>
    <t>③：令和８年６月１日時点で令和８年度診療報酬改定による見直し後のベースアップ評価料を届け出る。（薬局のみ選択可）</t>
    <phoneticPr fontId="2"/>
  </si>
  <si>
    <t>届け出たベースアップ評価料</t>
    <rPh sb="0" eb="1">
      <t>トド</t>
    </rPh>
    <rPh sb="2" eb="3">
      <t>デ</t>
    </rPh>
    <rPh sb="10" eb="13">
      <t>ヒョウカリョウ</t>
    </rPh>
    <phoneticPr fontId="2"/>
  </si>
  <si>
    <t>①：O100 外来・在宅ベースアップ評価料（Ⅰ）</t>
    <phoneticPr fontId="2"/>
  </si>
  <si>
    <t>②：P100 歯科外来・在宅ベースアップ評価料（Ⅰ）</t>
    <phoneticPr fontId="2"/>
  </si>
  <si>
    <t>③：O102 入院ベースアップ評価料（医科）</t>
    <phoneticPr fontId="2"/>
  </si>
  <si>
    <t>④：P102 入院ベースアップ評価料（歯科）</t>
    <phoneticPr fontId="2"/>
  </si>
  <si>
    <t>⑤：訪問看護ベースアップ評価料（Ⅰ）</t>
    <phoneticPr fontId="2"/>
  </si>
  <si>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2"/>
  </si>
  <si>
    <t>職員構成</t>
    <rPh sb="0" eb="4">
      <t>ショクインコウセイ</t>
    </rPh>
    <phoneticPr fontId="2"/>
  </si>
  <si>
    <t>①：医師</t>
    <rPh sb="2" eb="4">
      <t>イシ</t>
    </rPh>
    <phoneticPr fontId="2"/>
  </si>
  <si>
    <t>②：歯科医師</t>
    <rPh sb="2" eb="6">
      <t>シカイシ</t>
    </rPh>
    <phoneticPr fontId="2"/>
  </si>
  <si>
    <t>③：その他医療に従事しない、専ら事務作業（医師事務作業補助者、看護補助者等が医療を専門とする職員の補助として行う事務作業を除く）を行う職員</t>
    <phoneticPr fontId="2"/>
  </si>
  <si>
    <t>有床診療所（２床以下）</t>
    <rPh sb="0" eb="5">
      <t>ユウショウシンリョウジョ</t>
    </rPh>
    <rPh sb="7" eb="8">
      <t>ユカ</t>
    </rPh>
    <rPh sb="8" eb="10">
      <t>イカ</t>
    </rPh>
    <phoneticPr fontId="2"/>
  </si>
  <si>
    <t>有床診療所（３～13床）</t>
    <rPh sb="0" eb="5">
      <t>ユウショウシンリョウジョ</t>
    </rPh>
    <rPh sb="10" eb="11">
      <t>ユカ</t>
    </rPh>
    <phoneticPr fontId="2"/>
  </si>
  <si>
    <t>有床診療所（14床以上）</t>
    <rPh sb="0" eb="5">
      <t>ユウショウシンリョウジョ</t>
    </rPh>
    <rPh sb="8" eb="9">
      <t>ユカ</t>
    </rPh>
    <rPh sb="9" eb="11">
      <t>イジョウ</t>
    </rPh>
    <phoneticPr fontId="2"/>
  </si>
  <si>
    <t>無床診療所</t>
    <rPh sb="0" eb="5">
      <t>ムショウシンリョウジョ</t>
    </rPh>
    <phoneticPr fontId="2"/>
  </si>
  <si>
    <t>歯科診療所</t>
    <rPh sb="0" eb="5">
      <t>シカシンリョウジョ</t>
    </rPh>
    <phoneticPr fontId="2"/>
  </si>
  <si>
    <t>訪問看護ステーション</t>
    <rPh sb="0" eb="4">
      <t>ホウモンカンゴ</t>
    </rPh>
    <phoneticPr fontId="2"/>
  </si>
  <si>
    <t>保険薬局（１～５店舗）</t>
    <rPh sb="0" eb="4">
      <t>ホケンヤッキョク</t>
    </rPh>
    <rPh sb="8" eb="10">
      <t>テンポ</t>
    </rPh>
    <phoneticPr fontId="2"/>
  </si>
  <si>
    <t>保険薬局（６～19店舗）</t>
    <rPh sb="0" eb="4">
      <t>ホケンヤッキョク</t>
    </rPh>
    <rPh sb="9" eb="11">
      <t>テンポ</t>
    </rPh>
    <phoneticPr fontId="2"/>
  </si>
  <si>
    <t>保険薬局（20店舗以上）</t>
    <rPh sb="0" eb="4">
      <t>ホケンヤッキョク</t>
    </rPh>
    <rPh sb="7" eb="9">
      <t>テンポ</t>
    </rPh>
    <rPh sb="9" eb="11">
      <t>イジョウ</t>
    </rPh>
    <phoneticPr fontId="2"/>
  </si>
  <si>
    <r>
      <t xml:space="preserve">病床数
</t>
    </r>
    <r>
      <rPr>
        <sz val="9"/>
        <color theme="1"/>
        <rFont val="ＭＳ Ｐゴシック"/>
        <family val="3"/>
        <charset val="128"/>
      </rPr>
      <t>（有床診のみ）</t>
    </r>
    <rPh sb="0" eb="3">
      <t>ビョウショウスウ</t>
    </rPh>
    <rPh sb="5" eb="7">
      <t>ユウショウ</t>
    </rPh>
    <rPh sb="7" eb="8">
      <t>ミ</t>
    </rPh>
    <phoneticPr fontId="2"/>
  </si>
  <si>
    <t>〒</t>
    <phoneticPr fontId="2"/>
  </si>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</sst>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quot;床&quot;"/>
    <numFmt numFmtId="177" formatCode="\(0_)\)"/>
  </numFmts>
  <fonts count="8" x14ac:knownFonts="1">
    <font>
      <sz val="11"/>
      <color theme="1"/>
      <name val="游ゴシック"/>
      <family val="3"/>
      <charset val="128"/>
      <scheme val="minor"/>
    </font>
    <font>
      <sz val="11"/>
      <color theme="1"/>
      <name val="游ゴシック"/>
      <family val="3"/>
      <charset val="128"/>
      <scheme val="minor"/>
    </font>
    <font>
      <sz val="6"/>
      <name val="游ゴシック"/>
      <family val="3"/>
      <charset val="128"/>
      <scheme val="minor"/>
    </font>
    <font>
      <sz val="11"/>
      <color theme="1"/>
      <name val="ＭＳ Ｐゴシック"/>
      <family val="3"/>
      <charset val="128"/>
    </font>
    <font>
      <sz val="14"/>
      <color theme="1"/>
      <name val="ＭＳ Ｐゴシック"/>
      <family val="3"/>
      <charset val="128"/>
    </font>
    <font>
      <sz val="9"/>
      <color theme="1"/>
      <name val="ＭＳ Ｐゴシック"/>
      <family val="3"/>
      <charset val="128"/>
    </font>
    <font>
      <b/>
      <sz val="11"/>
      <color theme="1"/>
      <name val="ＭＳ Ｐゴシック"/>
      <family val="3"/>
      <charset val="128"/>
    </font>
    <font>
      <sz val="10"/>
      <color theme="1"/>
      <name val="ＭＳ Ｐゴシック"/>
      <family val="3"/>
      <charset val="128"/>
    </font>
  </fonts>
  <fills count="4">
    <fill>
      <patternFill patternType="none"/>
    </fill>
    <fill>
      <patternFill patternType="gray125"/>
    </fill>
    <fill>
      <patternFill patternType="solid">
        <fgColor rgb="FFFFFF99"/>
        <bgColor indexed="64"/>
      </patternFill>
    </fill>
    <fill>
      <patternFill patternType="solid">
        <fgColor theme="1" tint="0.499984740745262"/>
        <bgColor indexed="64"/>
      </patternFill>
    </fill>
  </fills>
  <borders count="2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9">
    <xf numFmtId="0" fontId="0" fillId="0" borderId="0" xfId="0">
      <alignment vertical="center"/>
    </xf>
    <xf numFmtId="0" fontId="0" fillId="0" borderId="0" xfId="0" applyProtection="1">
      <alignment vertical="center"/>
      <protection locked="0"/>
    </xf>
    <xf numFmtId="38" fontId="0" fillId="0" borderId="14" xfId="0" applyNumberFormat="1" applyBorder="1">
      <alignment vertical="center"/>
    </xf>
    <xf numFmtId="0" fontId="0" fillId="0" borderId="3" xfId="0"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2" xfId="0" applyFont="1" applyBorder="1">
      <alignment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5" xfId="0" applyFont="1" applyBorder="1" applyAlignment="1">
      <alignment horizontal="center" vertical="center"/>
    </xf>
    <xf numFmtId="49" fontId="3" fillId="2" borderId="5" xfId="0" applyNumberFormat="1" applyFont="1" applyFill="1" applyBorder="1" applyAlignment="1" applyProtection="1">
      <alignment horizontal="center" vertical="center"/>
      <protection locked="0"/>
    </xf>
    <xf numFmtId="49" fontId="3" fillId="2" borderId="6" xfId="0" applyNumberFormat="1" applyFont="1" applyFill="1" applyBorder="1" applyAlignment="1" applyProtection="1">
      <alignment vertical="top" wrapText="1"/>
      <protection locked="0"/>
    </xf>
    <xf numFmtId="49" fontId="3" fillId="2" borderId="7" xfId="0" applyNumberFormat="1" applyFont="1" applyFill="1" applyBorder="1" applyAlignment="1" applyProtection="1">
      <alignment vertical="top" wrapText="1"/>
      <protection locked="0"/>
    </xf>
    <xf numFmtId="0" fontId="3" fillId="2" borderId="2" xfId="0" applyFont="1" applyFill="1" applyBorder="1" applyAlignment="1" applyProtection="1">
      <alignment horizontal="center" vertical="center"/>
      <protection locked="0"/>
    </xf>
    <xf numFmtId="38" fontId="3" fillId="0" borderId="2" xfId="1" applyFont="1" applyBorder="1">
      <alignment vertical="center"/>
    </xf>
    <xf numFmtId="38" fontId="3" fillId="2" borderId="2" xfId="1" applyFont="1" applyFill="1" applyBorder="1" applyProtection="1">
      <alignment vertical="center"/>
      <protection locked="0"/>
    </xf>
    <xf numFmtId="38" fontId="3" fillId="0" borderId="3" xfId="0" applyNumberFormat="1" applyFont="1" applyBorder="1">
      <alignment vertical="center"/>
    </xf>
    <xf numFmtId="38" fontId="6" fillId="0" borderId="8" xfId="0" applyNumberFormat="1" applyFont="1" applyBorder="1">
      <alignment vertical="center"/>
    </xf>
    <xf numFmtId="177" fontId="3" fillId="2" borderId="9" xfId="0" applyNumberFormat="1" applyFont="1" applyFill="1" applyBorder="1" applyAlignment="1" applyProtection="1">
      <alignment horizontal="center" vertical="center"/>
      <protection locked="0"/>
    </xf>
    <xf numFmtId="0" fontId="3" fillId="3" borderId="2" xfId="0" applyFont="1" applyFill="1" applyBorder="1" applyProtection="1">
      <alignment vertical="center"/>
      <protection locked="0"/>
    </xf>
    <xf numFmtId="0" fontId="3" fillId="3" borderId="2" xfId="0" applyFont="1" applyFill="1" applyBorder="1" applyAlignment="1" applyProtection="1">
      <alignment horizontal="center" vertical="center"/>
      <protection locked="0"/>
    </xf>
    <xf numFmtId="38" fontId="3" fillId="3" borderId="2" xfId="1" applyFont="1" applyFill="1" applyBorder="1" applyProtection="1">
      <alignment vertical="center"/>
      <protection locked="0"/>
    </xf>
    <xf numFmtId="0" fontId="3" fillId="3" borderId="3" xfId="0" applyFont="1" applyFill="1" applyBorder="1">
      <alignment vertical="center"/>
    </xf>
    <xf numFmtId="38" fontId="6" fillId="0" borderId="12" xfId="0" applyNumberFormat="1" applyFont="1" applyBorder="1">
      <alignment vertical="center"/>
    </xf>
    <xf numFmtId="38" fontId="3" fillId="0" borderId="2" xfId="0" applyNumberFormat="1" applyFont="1" applyBorder="1">
      <alignment vertical="center"/>
    </xf>
    <xf numFmtId="0" fontId="3" fillId="3" borderId="2" xfId="0" applyFont="1" applyFill="1" applyBorder="1">
      <alignment vertical="center"/>
    </xf>
    <xf numFmtId="38" fontId="3" fillId="0" borderId="2" xfId="1" applyFont="1" applyBorder="1" applyProtection="1">
      <alignment vertical="center"/>
    </xf>
    <xf numFmtId="0" fontId="3" fillId="0" borderId="0" xfId="0" applyFont="1" applyAlignment="1" applyProtection="1">
      <alignment horizontal="center" vertical="center"/>
      <protection locked="0"/>
    </xf>
    <xf numFmtId="177" fontId="3" fillId="0" borderId="0" xfId="0" applyNumberFormat="1"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Font="1" applyProtection="1">
      <alignment vertical="center"/>
      <protection locked="0"/>
    </xf>
    <xf numFmtId="176" fontId="3" fillId="0" borderId="0" xfId="0" applyNumberFormat="1" applyFont="1" applyAlignment="1" applyProtection="1">
      <alignment horizontal="center" vertical="center"/>
      <protection locked="0"/>
    </xf>
    <xf numFmtId="38" fontId="3" fillId="0" borderId="0" xfId="1" applyFont="1" applyFill="1" applyBorder="1" applyProtection="1">
      <alignment vertical="center"/>
      <protection locked="0"/>
    </xf>
    <xf numFmtId="38" fontId="6" fillId="0" borderId="0" xfId="0" applyNumberFormat="1" applyFont="1" applyProtection="1">
      <alignment vertical="center"/>
      <protection locked="0"/>
    </xf>
    <xf numFmtId="0" fontId="3" fillId="0" borderId="0" xfId="0" applyFont="1" applyAlignment="1" applyProtection="1">
      <alignment horizontal="left" vertical="center"/>
      <protection locked="0"/>
    </xf>
    <xf numFmtId="38" fontId="3" fillId="0" borderId="14" xfId="0" applyNumberFormat="1" applyFont="1" applyBorder="1">
      <alignment vertical="center"/>
    </xf>
    <xf numFmtId="38" fontId="3" fillId="0" borderId="17" xfId="0" applyNumberFormat="1" applyFont="1" applyBorder="1">
      <alignment vertical="center"/>
    </xf>
    <xf numFmtId="38" fontId="3" fillId="0" borderId="21" xfId="0" applyNumberFormat="1" applyFont="1" applyBorder="1">
      <alignment vertical="center"/>
    </xf>
    <xf numFmtId="0" fontId="7" fillId="0" borderId="0" xfId="0" applyFont="1">
      <alignment vertical="center"/>
    </xf>
    <xf numFmtId="0" fontId="3" fillId="0" borderId="0" xfId="0" applyFont="1" applyAlignment="1">
      <alignment horizontal="left" vertical="center"/>
    </xf>
    <xf numFmtId="0" fontId="3" fillId="0" borderId="18" xfId="0" applyFont="1" applyBorder="1" applyAlignment="1">
      <alignment horizontal="left" vertical="center"/>
    </xf>
    <xf numFmtId="0" fontId="3" fillId="0" borderId="2" xfId="0" applyFont="1" applyBorder="1" applyAlignment="1">
      <alignment horizontal="left" vertical="center"/>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2" xfId="0" applyFont="1" applyBorder="1" applyAlignment="1" applyProtection="1">
      <alignment horizontal="center" vertical="center"/>
      <protection locked="0"/>
    </xf>
    <xf numFmtId="0" fontId="3" fillId="2" borderId="5"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176" fontId="3" fillId="2" borderId="5" xfId="0" applyNumberFormat="1" applyFont="1" applyFill="1" applyBorder="1" applyAlignment="1" applyProtection="1">
      <alignment horizontal="center" vertical="center"/>
      <protection locked="0"/>
    </xf>
    <xf numFmtId="176" fontId="3" fillId="2" borderId="9" xfId="0" applyNumberFormat="1" applyFont="1" applyFill="1" applyBorder="1" applyAlignment="1" applyProtection="1">
      <alignment horizontal="center" vertical="center"/>
      <protection locked="0"/>
    </xf>
    <xf numFmtId="49" fontId="3" fillId="2" borderId="10" xfId="0" applyNumberFormat="1" applyFont="1" applyFill="1" applyBorder="1" applyAlignment="1" applyProtection="1">
      <alignment horizontal="center" vertical="top" wrapText="1"/>
      <protection locked="0"/>
    </xf>
    <xf numFmtId="49" fontId="3" fillId="2" borderId="11" xfId="0" applyNumberFormat="1" applyFont="1" applyFill="1" applyBorder="1" applyAlignment="1" applyProtection="1">
      <alignment horizontal="center" vertical="top" wrapText="1"/>
      <protection locked="0"/>
    </xf>
    <xf numFmtId="0" fontId="3" fillId="0" borderId="3" xfId="0" applyFont="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4" fillId="0" borderId="1"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cellXfs>
  <cellStyles count="2">
    <cellStyle name="桁区切り" xfId="1" builtinId="6"/>
    <cellStyle name="標準" xfId="0" builtinId="0"/>
  </cellStyles>
  <dxfs count="34">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A818F-6E06-45A4-B128-94BCE04F0AC1}">
  <sheetPr>
    <pageSetUpPr fitToPage="1"/>
  </sheetPr>
  <dimension ref="A1:T60"/>
  <sheetViews>
    <sheetView tabSelected="1" view="pageBreakPreview" zoomScale="80" zoomScaleNormal="90" zoomScaleSheetLayoutView="80" workbookViewId="0">
      <selection activeCell="E10" sqref="E10:E11"/>
    </sheetView>
  </sheetViews>
  <sheetFormatPr defaultRowHeight="18" x14ac:dyDescent="0.55000000000000004"/>
  <cols>
    <col min="1" max="1" width="4.25" style="4" customWidth="1"/>
    <col min="2" max="2" width="28.9140625" style="4" customWidth="1"/>
    <col min="3" max="3" width="11.6640625" style="4" customWidth="1"/>
    <col min="4" max="4" width="21.6640625" style="4" customWidth="1"/>
    <col min="5" max="5" width="19.5" style="4" customWidth="1"/>
    <col min="6" max="6" width="16.75" style="4" customWidth="1"/>
    <col min="7" max="7" width="11.6640625" style="4" customWidth="1"/>
    <col min="8" max="8" width="17.6640625" style="4" customWidth="1"/>
    <col min="9" max="10" width="14.33203125" style="4" customWidth="1"/>
    <col min="11" max="12" width="9.75" style="5" customWidth="1"/>
    <col min="13" max="13" width="10.5" style="4" customWidth="1"/>
    <col min="14" max="17" width="11.58203125" style="4" customWidth="1"/>
    <col min="18" max="19" width="18.9140625" customWidth="1"/>
    <col min="20" max="23" width="14.33203125" customWidth="1"/>
  </cols>
  <sheetData>
    <row r="1" spans="1:17" x14ac:dyDescent="0.55000000000000004">
      <c r="A1" s="4" t="s">
        <v>0</v>
      </c>
    </row>
    <row r="2" spans="1:17" ht="34" customHeight="1" x14ac:dyDescent="0.55000000000000004">
      <c r="A2" s="56" t="s">
        <v>1</v>
      </c>
      <c r="B2" s="56"/>
      <c r="C2" s="56"/>
      <c r="D2" s="56"/>
      <c r="E2" s="56"/>
      <c r="F2" s="56"/>
      <c r="G2" s="56"/>
      <c r="H2" s="56"/>
      <c r="I2" s="56"/>
      <c r="J2" s="56"/>
      <c r="K2" s="56"/>
      <c r="L2" s="56"/>
      <c r="M2" s="56"/>
      <c r="N2" s="56"/>
      <c r="O2" s="56"/>
      <c r="P2" s="56"/>
      <c r="Q2" s="56"/>
    </row>
    <row r="3" spans="1:17" ht="40" customHeight="1" thickBot="1" x14ac:dyDescent="0.6">
      <c r="A3" s="6"/>
      <c r="B3" s="7" t="s">
        <v>2</v>
      </c>
      <c r="C3" s="57" t="s">
        <v>3</v>
      </c>
      <c r="D3" s="58"/>
      <c r="E3" s="8" t="s">
        <v>4</v>
      </c>
      <c r="F3" s="8" t="s">
        <v>5</v>
      </c>
      <c r="G3" s="7" t="s">
        <v>6</v>
      </c>
      <c r="H3" s="7" t="s">
        <v>7</v>
      </c>
      <c r="I3" s="7" t="s">
        <v>8</v>
      </c>
      <c r="J3" s="7" t="s">
        <v>9</v>
      </c>
      <c r="K3" s="7" t="s">
        <v>10</v>
      </c>
      <c r="L3" s="7" t="s">
        <v>11</v>
      </c>
      <c r="M3" s="7" t="s">
        <v>49</v>
      </c>
      <c r="N3" s="8" t="s">
        <v>12</v>
      </c>
      <c r="O3" s="8" t="s">
        <v>13</v>
      </c>
      <c r="P3" s="8" t="s">
        <v>14</v>
      </c>
      <c r="Q3" s="9" t="s">
        <v>15</v>
      </c>
    </row>
    <row r="4" spans="1:17" ht="20" customHeight="1" x14ac:dyDescent="0.55000000000000004">
      <c r="A4" s="45">
        <v>1</v>
      </c>
      <c r="B4" s="10"/>
      <c r="C4" s="11" t="s">
        <v>50</v>
      </c>
      <c r="D4" s="12"/>
      <c r="E4" s="46"/>
      <c r="F4" s="8" t="s">
        <v>17</v>
      </c>
      <c r="G4" s="13"/>
      <c r="H4" s="13"/>
      <c r="I4" s="13"/>
      <c r="J4" s="13"/>
      <c r="K4" s="13"/>
      <c r="L4" s="13"/>
      <c r="M4" s="48"/>
      <c r="N4" s="14" cm="1">
        <f t="array" ref="N4">_xlfn.IFS(G4="申請しない",0,E4=E$52,150000,E4=E$53,72000*M4,E4=E$54,72000*M4,E4=E$55,150000,E4=E$56,150000,E4=E$57,228000,E4=E$58,145000,E4=E$59,105000,E4=E$60,70000,TRUE,0)</f>
        <v>0</v>
      </c>
      <c r="O4" s="15">
        <v>0</v>
      </c>
      <c r="P4" s="16">
        <f>MIN(N4,O4)</f>
        <v>0</v>
      </c>
      <c r="Q4" s="17">
        <f>IF(G4="申請する",ROUNDDOWN(P4,-3),0)</f>
        <v>0</v>
      </c>
    </row>
    <row r="5" spans="1:17" ht="20" customHeight="1" thickBot="1" x14ac:dyDescent="0.6">
      <c r="A5" s="45"/>
      <c r="B5" s="18" t="s">
        <v>51</v>
      </c>
      <c r="C5" s="50"/>
      <c r="D5" s="51"/>
      <c r="E5" s="47"/>
      <c r="F5" s="8" t="s">
        <v>18</v>
      </c>
      <c r="G5" s="13"/>
      <c r="H5" s="19"/>
      <c r="I5" s="19"/>
      <c r="J5" s="19"/>
      <c r="K5" s="20"/>
      <c r="L5" s="20"/>
      <c r="M5" s="49"/>
      <c r="N5" s="14" cm="1">
        <f t="array" ref="N5">_xlfn.IFS(G5="申請しない",0,E4=E$52,170000,E4=E$53,170000,E4=E$54,13000*M4,E4=E$55,170000,E4=E$56,170000,E4=E$58,85000,E4=E$59,75000,E4=E$60,50000,TRUE,0)</f>
        <v>0</v>
      </c>
      <c r="O5" s="21"/>
      <c r="P5" s="22"/>
      <c r="Q5" s="23">
        <f>IF(G5="申請する",N5,0)</f>
        <v>0</v>
      </c>
    </row>
    <row r="6" spans="1:17" ht="20" customHeight="1" x14ac:dyDescent="0.55000000000000004">
      <c r="A6" s="45">
        <v>2</v>
      </c>
      <c r="B6" s="10"/>
      <c r="C6" s="11" t="s">
        <v>50</v>
      </c>
      <c r="D6" s="12"/>
      <c r="E6" s="46"/>
      <c r="F6" s="8" t="s">
        <v>17</v>
      </c>
      <c r="G6" s="13"/>
      <c r="H6" s="13"/>
      <c r="I6" s="13"/>
      <c r="J6" s="13"/>
      <c r="K6" s="13"/>
      <c r="L6" s="13"/>
      <c r="M6" s="48"/>
      <c r="N6" s="14" cm="1">
        <f t="array" ref="N6">_xlfn.IFS(G6="申請しない",0,E6=E$52,150000,E6=E$53,72000*M6,E6=E$54,72000*M6,E6=E$55,150000,E6=E$56,150000,E6=E$57,228000,E6=E$58,145000,E6=E$59,105000,E6=E$60,70000,TRUE,0)</f>
        <v>0</v>
      </c>
      <c r="O6" s="15">
        <v>0</v>
      </c>
      <c r="P6" s="16">
        <f>MIN(N6,O6)</f>
        <v>0</v>
      </c>
      <c r="Q6" s="17">
        <f t="shared" ref="Q6" si="0">IF(G6="申請する",ROUNDDOWN(P6,-3),0)</f>
        <v>0</v>
      </c>
    </row>
    <row r="7" spans="1:17" ht="20" customHeight="1" thickBot="1" x14ac:dyDescent="0.6">
      <c r="A7" s="45"/>
      <c r="B7" s="18" t="s">
        <v>51</v>
      </c>
      <c r="C7" s="50"/>
      <c r="D7" s="51"/>
      <c r="E7" s="47"/>
      <c r="F7" s="8" t="s">
        <v>18</v>
      </c>
      <c r="G7" s="13"/>
      <c r="H7" s="19"/>
      <c r="I7" s="19"/>
      <c r="J7" s="19"/>
      <c r="K7" s="20"/>
      <c r="L7" s="20"/>
      <c r="M7" s="49"/>
      <c r="N7" s="14" cm="1">
        <f t="array" ref="N7">_xlfn.IFS(G7="申請しない",0,E6=E$52,170000,E6=E$53,170000,E6=E$54,13000*M6,E6=E$55,170000,E6=E$56,170000,E6=E$58,85000,E6=E$59,75000,E6=E$60,50000,TRUE,0)</f>
        <v>0</v>
      </c>
      <c r="O7" s="21"/>
      <c r="P7" s="22"/>
      <c r="Q7" s="23">
        <f t="shared" ref="Q7" si="1">IF(G7="申請する",N7,0)</f>
        <v>0</v>
      </c>
    </row>
    <row r="8" spans="1:17" ht="20" customHeight="1" x14ac:dyDescent="0.55000000000000004">
      <c r="A8" s="45">
        <v>3</v>
      </c>
      <c r="B8" s="10"/>
      <c r="C8" s="11" t="s">
        <v>50</v>
      </c>
      <c r="D8" s="12"/>
      <c r="E8" s="46"/>
      <c r="F8" s="8" t="s">
        <v>17</v>
      </c>
      <c r="G8" s="13"/>
      <c r="H8" s="13"/>
      <c r="I8" s="13"/>
      <c r="J8" s="13"/>
      <c r="K8" s="13"/>
      <c r="L8" s="13"/>
      <c r="M8" s="48"/>
      <c r="N8" s="14" cm="1">
        <f t="array" ref="N8">_xlfn.IFS(G8="申請しない",0,E8=E$52,150000,E8=E$53,72000*M8,E8=E$54,72000*M8,E8=E$55,150000,E8=E$56,150000,E8=E$57,228000,E8=E$58,145000,E8=E$59,105000,E8=E$60,70000,TRUE,0)</f>
        <v>0</v>
      </c>
      <c r="O8" s="15">
        <v>0</v>
      </c>
      <c r="P8" s="24">
        <f>MIN(N8,O8)</f>
        <v>0</v>
      </c>
      <c r="Q8" s="17">
        <f t="shared" ref="Q8" si="2">IF(G8="申請する",ROUNDDOWN(P8,-3),0)</f>
        <v>0</v>
      </c>
    </row>
    <row r="9" spans="1:17" ht="20" customHeight="1" thickBot="1" x14ac:dyDescent="0.6">
      <c r="A9" s="45"/>
      <c r="B9" s="18" t="s">
        <v>51</v>
      </c>
      <c r="C9" s="50"/>
      <c r="D9" s="51"/>
      <c r="E9" s="47"/>
      <c r="F9" s="8" t="s">
        <v>18</v>
      </c>
      <c r="G9" s="13"/>
      <c r="H9" s="19"/>
      <c r="I9" s="19"/>
      <c r="J9" s="19"/>
      <c r="K9" s="20"/>
      <c r="L9" s="20"/>
      <c r="M9" s="49"/>
      <c r="N9" s="14" cm="1">
        <f t="array" ref="N9">_xlfn.IFS(G9="申請しない",0,E8=E$52,170000,E8=E$53,170000,E8=E$54,13000*M8,E8=E$55,170000,E8=E$56,170000,E8=E$58,85000,E8=E$59,75000,E8=E$60,50000,TRUE,0)</f>
        <v>0</v>
      </c>
      <c r="O9" s="21"/>
      <c r="P9" s="25"/>
      <c r="Q9" s="23">
        <f t="shared" ref="Q9" si="3">IF(G9="申請する",N9,0)</f>
        <v>0</v>
      </c>
    </row>
    <row r="10" spans="1:17" ht="20" customHeight="1" x14ac:dyDescent="0.55000000000000004">
      <c r="A10" s="45">
        <v>4</v>
      </c>
      <c r="B10" s="10"/>
      <c r="C10" s="11" t="s">
        <v>50</v>
      </c>
      <c r="D10" s="12"/>
      <c r="E10" s="46"/>
      <c r="F10" s="8" t="s">
        <v>17</v>
      </c>
      <c r="G10" s="13"/>
      <c r="H10" s="13"/>
      <c r="I10" s="13"/>
      <c r="J10" s="13"/>
      <c r="K10" s="13"/>
      <c r="L10" s="13"/>
      <c r="M10" s="48"/>
      <c r="N10" s="14" cm="1">
        <f t="array" ref="N10">_xlfn.IFS(G10="申請しない",0,E10=E$52,150000,E10=E$53,72000*M10,E10=E$54,72000*M10,E10=E$55,150000,E10=E$56,150000,E10=E$57,228000,E10=E$58,145000,E10=E$59,105000,E10=E$60,70000,TRUE,0)</f>
        <v>0</v>
      </c>
      <c r="O10" s="15">
        <v>0</v>
      </c>
      <c r="P10" s="24">
        <f>MIN(N10,O10)</f>
        <v>0</v>
      </c>
      <c r="Q10" s="17">
        <f t="shared" ref="Q10" si="4">IF(G10="申請する",ROUNDDOWN(P10,-3),0)</f>
        <v>0</v>
      </c>
    </row>
    <row r="11" spans="1:17" ht="20" customHeight="1" thickBot="1" x14ac:dyDescent="0.6">
      <c r="A11" s="45"/>
      <c r="B11" s="18" t="s">
        <v>51</v>
      </c>
      <c r="C11" s="50"/>
      <c r="D11" s="51"/>
      <c r="E11" s="47"/>
      <c r="F11" s="8" t="s">
        <v>18</v>
      </c>
      <c r="G11" s="13"/>
      <c r="H11" s="19"/>
      <c r="I11" s="19"/>
      <c r="J11" s="19"/>
      <c r="K11" s="20"/>
      <c r="L11" s="20"/>
      <c r="M11" s="49"/>
      <c r="N11" s="14" cm="1">
        <f t="array" ref="N11">_xlfn.IFS(G11="申請しない",0,E10=E$52,170000,E10=E$53,170000,E10=E$54,13000*M10,E10=E$55,170000,E10=E$56,170000,E10=E$58,85000,E10=E$59,75000,E10=E$60,50000,TRUE,0)</f>
        <v>0</v>
      </c>
      <c r="O11" s="21"/>
      <c r="P11" s="25"/>
      <c r="Q11" s="23">
        <f t="shared" ref="Q11" si="5">IF(G11="申請する",N11,0)</f>
        <v>0</v>
      </c>
    </row>
    <row r="12" spans="1:17" ht="20" customHeight="1" x14ac:dyDescent="0.55000000000000004">
      <c r="A12" s="45">
        <v>5</v>
      </c>
      <c r="B12" s="10"/>
      <c r="C12" s="11" t="s">
        <v>50</v>
      </c>
      <c r="D12" s="12"/>
      <c r="E12" s="46"/>
      <c r="F12" s="8" t="s">
        <v>17</v>
      </c>
      <c r="G12" s="13"/>
      <c r="H12" s="13"/>
      <c r="I12" s="13"/>
      <c r="J12" s="13"/>
      <c r="K12" s="13"/>
      <c r="L12" s="13"/>
      <c r="M12" s="48"/>
      <c r="N12" s="14" cm="1">
        <f t="array" ref="N12">_xlfn.IFS(G12="申請しない",0,E12=E$52,150000,E12=E$53,72000*M12,E12=E$54,72000*M12,E12=E$55,150000,E12=E$56,150000,E12=E$57,228000,E12=E$58,145000,E12=E$59,105000,E12=E$60,70000,TRUE,0)</f>
        <v>0</v>
      </c>
      <c r="O12" s="15">
        <v>0</v>
      </c>
      <c r="P12" s="24">
        <f>MIN(N12,O12)</f>
        <v>0</v>
      </c>
      <c r="Q12" s="17">
        <f t="shared" ref="Q12" si="6">IF(G12="申請する",ROUNDDOWN(P12,-3),0)</f>
        <v>0</v>
      </c>
    </row>
    <row r="13" spans="1:17" ht="20" customHeight="1" thickBot="1" x14ac:dyDescent="0.6">
      <c r="A13" s="45"/>
      <c r="B13" s="18" t="s">
        <v>51</v>
      </c>
      <c r="C13" s="50"/>
      <c r="D13" s="51"/>
      <c r="E13" s="47"/>
      <c r="F13" s="8" t="s">
        <v>18</v>
      </c>
      <c r="G13" s="13"/>
      <c r="H13" s="19"/>
      <c r="I13" s="19"/>
      <c r="J13" s="19"/>
      <c r="K13" s="20"/>
      <c r="L13" s="20"/>
      <c r="M13" s="49"/>
      <c r="N13" s="14" cm="1">
        <f t="array" ref="N13">_xlfn.IFS(G13="申請しない",0,E12=E$52,170000,E12=E$53,170000,E12=E$54,13000*M12,E12=E$55,170000,E12=E$56,170000,E12=E$58,85000,E12=E$59,75000,E12=E$60,50000,TRUE,0)</f>
        <v>0</v>
      </c>
      <c r="O13" s="21"/>
      <c r="P13" s="25"/>
      <c r="Q13" s="23">
        <f t="shared" ref="Q13" si="7">IF(G13="申請する",N13,0)</f>
        <v>0</v>
      </c>
    </row>
    <row r="14" spans="1:17" ht="20" customHeight="1" x14ac:dyDescent="0.55000000000000004">
      <c r="A14" s="45">
        <v>6</v>
      </c>
      <c r="B14" s="10"/>
      <c r="C14" s="11" t="s">
        <v>50</v>
      </c>
      <c r="D14" s="12"/>
      <c r="E14" s="46"/>
      <c r="F14" s="8" t="s">
        <v>17</v>
      </c>
      <c r="G14" s="13"/>
      <c r="H14" s="13"/>
      <c r="I14" s="13"/>
      <c r="J14" s="13"/>
      <c r="K14" s="13"/>
      <c r="L14" s="13"/>
      <c r="M14" s="48"/>
      <c r="N14" s="14" cm="1">
        <f t="array" ref="N14">_xlfn.IFS(G14="申請しない",0,E14=E$52,150000,E14=E$53,72000*M14,E14=E$54,72000*M14,E14=E$55,150000,E14=E$56,150000,E14=E$57,228000,E14=E$58,145000,E14=E$59,105000,E14=E$60,70000,TRUE,0)</f>
        <v>0</v>
      </c>
      <c r="O14" s="15">
        <v>0</v>
      </c>
      <c r="P14" s="24">
        <f>MIN(N14,O14)</f>
        <v>0</v>
      </c>
      <c r="Q14" s="17">
        <f t="shared" ref="Q14" si="8">IF(G14="申請する",ROUNDDOWN(P14,-3),0)</f>
        <v>0</v>
      </c>
    </row>
    <row r="15" spans="1:17" ht="20" customHeight="1" thickBot="1" x14ac:dyDescent="0.6">
      <c r="A15" s="45"/>
      <c r="B15" s="18" t="s">
        <v>51</v>
      </c>
      <c r="C15" s="50"/>
      <c r="D15" s="51"/>
      <c r="E15" s="47"/>
      <c r="F15" s="8" t="s">
        <v>18</v>
      </c>
      <c r="G15" s="13"/>
      <c r="H15" s="19"/>
      <c r="I15" s="19"/>
      <c r="J15" s="19"/>
      <c r="K15" s="20"/>
      <c r="L15" s="20"/>
      <c r="M15" s="49"/>
      <c r="N15" s="14" cm="1">
        <f t="array" ref="N15">_xlfn.IFS(G15="申請しない",0,E14=E$52,170000,E14=E$53,170000,E14=E$54,13000*M14,E14=E$55,170000,E14=E$56,170000,E14=E$58,85000,E14=E$59,75000,E14=E$60,50000,TRUE,0)</f>
        <v>0</v>
      </c>
      <c r="O15" s="21"/>
      <c r="P15" s="25"/>
      <c r="Q15" s="23">
        <f t="shared" ref="Q15" si="9">IF(G15="申請する",N15,0)</f>
        <v>0</v>
      </c>
    </row>
    <row r="16" spans="1:17" ht="20" customHeight="1" x14ac:dyDescent="0.55000000000000004">
      <c r="A16" s="45">
        <v>7</v>
      </c>
      <c r="B16" s="10"/>
      <c r="C16" s="11" t="s">
        <v>50</v>
      </c>
      <c r="D16" s="12"/>
      <c r="E16" s="46"/>
      <c r="F16" s="8" t="s">
        <v>17</v>
      </c>
      <c r="G16" s="13"/>
      <c r="H16" s="13"/>
      <c r="I16" s="13"/>
      <c r="J16" s="13"/>
      <c r="K16" s="13"/>
      <c r="L16" s="13"/>
      <c r="M16" s="48"/>
      <c r="N16" s="14" cm="1">
        <f t="array" ref="N16">_xlfn.IFS(G16="申請しない",0,E16=E$52,150000,E16=E$53,72000*M16,E16=E$54,72000*M16,E16=E$55,150000,E16=E$56,150000,E16=E$57,228000,E16=E$58,145000,E16=E$59,105000,E16=E$60,70000,TRUE,0)</f>
        <v>0</v>
      </c>
      <c r="O16" s="15">
        <v>0</v>
      </c>
      <c r="P16" s="24">
        <f>MIN(N16,O16)</f>
        <v>0</v>
      </c>
      <c r="Q16" s="17">
        <f t="shared" ref="Q16" si="10">IF(G16="申請する",ROUNDDOWN(P16,-3),0)</f>
        <v>0</v>
      </c>
    </row>
    <row r="17" spans="1:20" ht="20" customHeight="1" thickBot="1" x14ac:dyDescent="0.6">
      <c r="A17" s="45"/>
      <c r="B17" s="18" t="s">
        <v>51</v>
      </c>
      <c r="C17" s="50"/>
      <c r="D17" s="51"/>
      <c r="E17" s="47"/>
      <c r="F17" s="8" t="s">
        <v>18</v>
      </c>
      <c r="G17" s="13"/>
      <c r="H17" s="19"/>
      <c r="I17" s="19"/>
      <c r="J17" s="19"/>
      <c r="K17" s="20"/>
      <c r="L17" s="20"/>
      <c r="M17" s="49"/>
      <c r="N17" s="14" cm="1">
        <f t="array" ref="N17">_xlfn.IFS(G17="申請しない",0,E16=E$52,170000,E16=E$53,170000,E16=E$54,13000*M16,E16=E$55,170000,E16=E$56,170000,E16=E$58,85000,E16=E$59,75000,E16=E$60,50000,TRUE,0)</f>
        <v>0</v>
      </c>
      <c r="O17" s="21"/>
      <c r="P17" s="25"/>
      <c r="Q17" s="23">
        <f t="shared" ref="Q17" si="11">IF(G17="申請する",N17,0)</f>
        <v>0</v>
      </c>
    </row>
    <row r="18" spans="1:20" ht="20" customHeight="1" x14ac:dyDescent="0.55000000000000004">
      <c r="A18" s="45">
        <v>8</v>
      </c>
      <c r="B18" s="10"/>
      <c r="C18" s="11" t="s">
        <v>50</v>
      </c>
      <c r="D18" s="12"/>
      <c r="E18" s="46"/>
      <c r="F18" s="8" t="s">
        <v>17</v>
      </c>
      <c r="G18" s="13"/>
      <c r="H18" s="13"/>
      <c r="I18" s="13"/>
      <c r="J18" s="13"/>
      <c r="K18" s="13"/>
      <c r="L18" s="13"/>
      <c r="M18" s="48"/>
      <c r="N18" s="14" cm="1">
        <f t="array" ref="N18">_xlfn.IFS(G18="申請しない",0,E18=E$52,150000,E18=E$53,72000*M18,E18=E$54,72000*M18,E18=E$55,150000,E18=E$56,150000,E18=E$57,228000,E18=E$58,145000,E18=E$59,105000,E18=E$60,70000,TRUE,0)</f>
        <v>0</v>
      </c>
      <c r="O18" s="15">
        <v>0</v>
      </c>
      <c r="P18" s="24">
        <f>MIN(N18,O18)</f>
        <v>0</v>
      </c>
      <c r="Q18" s="17">
        <f t="shared" ref="Q18" si="12">IF(G18="申請する",ROUNDDOWN(P18,-3),0)</f>
        <v>0</v>
      </c>
    </row>
    <row r="19" spans="1:20" ht="20" customHeight="1" thickBot="1" x14ac:dyDescent="0.6">
      <c r="A19" s="45"/>
      <c r="B19" s="18" t="s">
        <v>51</v>
      </c>
      <c r="C19" s="50"/>
      <c r="D19" s="51"/>
      <c r="E19" s="47"/>
      <c r="F19" s="8" t="s">
        <v>18</v>
      </c>
      <c r="G19" s="13"/>
      <c r="H19" s="19"/>
      <c r="I19" s="19"/>
      <c r="J19" s="19"/>
      <c r="K19" s="20"/>
      <c r="L19" s="20"/>
      <c r="M19" s="49"/>
      <c r="N19" s="14" cm="1">
        <f t="array" ref="N19">_xlfn.IFS(G19="申請しない",0,E18=E$52,170000,E18=E$53,170000,E18=E$54,13000*M18,E18=E$55,170000,E18=E$56,170000,E18=E$58,85000,E18=E$59,75000,E18=E$60,50000,TRUE,0)</f>
        <v>0</v>
      </c>
      <c r="O19" s="21"/>
      <c r="P19" s="25"/>
      <c r="Q19" s="23">
        <f t="shared" ref="Q19" si="13">IF(G19="申請する",N19,0)</f>
        <v>0</v>
      </c>
    </row>
    <row r="20" spans="1:20" ht="20" customHeight="1" x14ac:dyDescent="0.55000000000000004">
      <c r="A20" s="45">
        <v>9</v>
      </c>
      <c r="B20" s="10"/>
      <c r="C20" s="11" t="s">
        <v>50</v>
      </c>
      <c r="D20" s="12"/>
      <c r="E20" s="46"/>
      <c r="F20" s="8" t="s">
        <v>17</v>
      </c>
      <c r="G20" s="13"/>
      <c r="H20" s="13"/>
      <c r="I20" s="13"/>
      <c r="J20" s="13"/>
      <c r="K20" s="13"/>
      <c r="L20" s="13"/>
      <c r="M20" s="48"/>
      <c r="N20" s="14" cm="1">
        <f t="array" ref="N20">_xlfn.IFS(G20="申請しない",0,E20=E$52,150000,E20=E$53,72000*M20,E20=E$54,72000*M20,E20=E$55,150000,E20=E$56,150000,E20=E$57,228000,E20=E$58,145000,E20=E$59,105000,E20=E$60,70000,TRUE,0)</f>
        <v>0</v>
      </c>
      <c r="O20" s="15">
        <v>0</v>
      </c>
      <c r="P20" s="24">
        <f>MIN(N20,O20)</f>
        <v>0</v>
      </c>
      <c r="Q20" s="17">
        <f t="shared" ref="Q20" si="14">IF(G20="申請する",ROUNDDOWN(P20,-3),0)</f>
        <v>0</v>
      </c>
    </row>
    <row r="21" spans="1:20" ht="20" customHeight="1" thickBot="1" x14ac:dyDescent="0.6">
      <c r="A21" s="45"/>
      <c r="B21" s="18" t="s">
        <v>51</v>
      </c>
      <c r="C21" s="50"/>
      <c r="D21" s="51"/>
      <c r="E21" s="47"/>
      <c r="F21" s="8" t="s">
        <v>18</v>
      </c>
      <c r="G21" s="13"/>
      <c r="H21" s="19"/>
      <c r="I21" s="19"/>
      <c r="J21" s="19"/>
      <c r="K21" s="20"/>
      <c r="L21" s="20"/>
      <c r="M21" s="49"/>
      <c r="N21" s="14" cm="1">
        <f t="array" ref="N21">_xlfn.IFS(G21="申請しない",0,E20=E$52,170000,E20=E$53,170000,E20=E$54,13000*M20,E20=E$55,170000,E20=E$56,170000,E20=E$58,85000,E20=E$59,75000,E20=E$60,50000,TRUE,0)</f>
        <v>0</v>
      </c>
      <c r="O21" s="21"/>
      <c r="P21" s="25"/>
      <c r="Q21" s="23">
        <f t="shared" ref="Q21" si="15">IF(G21="申請する",N21,0)</f>
        <v>0</v>
      </c>
    </row>
    <row r="22" spans="1:20" s="1" customFormat="1" ht="20" customHeight="1" x14ac:dyDescent="0.55000000000000004">
      <c r="A22" s="45">
        <v>10</v>
      </c>
      <c r="B22" s="10"/>
      <c r="C22" s="11" t="s">
        <v>50</v>
      </c>
      <c r="D22" s="12"/>
      <c r="E22" s="46"/>
      <c r="F22" s="8" t="s">
        <v>17</v>
      </c>
      <c r="G22" s="13"/>
      <c r="H22" s="13"/>
      <c r="I22" s="13"/>
      <c r="J22" s="13"/>
      <c r="K22" s="13"/>
      <c r="L22" s="13"/>
      <c r="M22" s="48"/>
      <c r="N22" s="26" cm="1">
        <f t="array" ref="N22">_xlfn.IFS(G22="申請しない",0,E22=E$52,150000,E22=E$53,72000*M22,E22=E$54,72000*M22,E22=E$55,150000,E22=E$56,150000,E22=E$57,228000,E22=E$58,145000,E22=E$59,105000,E22=E$60,70000,TRUE,0)</f>
        <v>0</v>
      </c>
      <c r="O22" s="15">
        <v>0</v>
      </c>
      <c r="P22" s="24">
        <f>MIN(N22,O22)</f>
        <v>0</v>
      </c>
      <c r="Q22" s="17">
        <f t="shared" ref="Q22" si="16">IF(G22="申請する",ROUNDDOWN(P22,-3),0)</f>
        <v>0</v>
      </c>
    </row>
    <row r="23" spans="1:20" s="1" customFormat="1" ht="20" customHeight="1" thickBot="1" x14ac:dyDescent="0.6">
      <c r="A23" s="45"/>
      <c r="B23" s="18" t="s">
        <v>51</v>
      </c>
      <c r="C23" s="50"/>
      <c r="D23" s="51"/>
      <c r="E23" s="47"/>
      <c r="F23" s="8" t="s">
        <v>18</v>
      </c>
      <c r="G23" s="13"/>
      <c r="H23" s="19"/>
      <c r="I23" s="19"/>
      <c r="J23" s="19"/>
      <c r="K23" s="20"/>
      <c r="L23" s="20"/>
      <c r="M23" s="49"/>
      <c r="N23" s="26" cm="1">
        <f t="array" ref="N23">_xlfn.IFS(G23="申請しない",0,E22=E$52,170000,E22=E$53,170000,E22=E$54,13000*M22,E22=E$55,170000,E22=E$56,170000,E22=E$58,85000,E22=E$59,75000,E22=E$60,50000,TRUE,0)</f>
        <v>0</v>
      </c>
      <c r="O23" s="21"/>
      <c r="P23" s="25"/>
      <c r="Q23" s="23">
        <f t="shared" ref="Q23" si="17">IF(G23="申請する",N23,0)</f>
        <v>0</v>
      </c>
    </row>
    <row r="24" spans="1:20" s="1" customFormat="1" ht="20" customHeight="1" x14ac:dyDescent="0.55000000000000004">
      <c r="A24" s="27"/>
      <c r="B24" s="28"/>
      <c r="C24" s="29"/>
      <c r="D24" s="29"/>
      <c r="E24" s="30"/>
      <c r="F24" s="27"/>
      <c r="G24" s="27"/>
      <c r="H24" s="31"/>
      <c r="I24" s="31"/>
      <c r="J24" s="31"/>
      <c r="K24" s="27"/>
      <c r="L24" s="27"/>
      <c r="M24" s="32"/>
      <c r="N24" s="33"/>
      <c r="O24" s="33"/>
      <c r="P24" s="31"/>
      <c r="Q24" s="34"/>
    </row>
    <row r="25" spans="1:20" s="1" customFormat="1" ht="20" customHeight="1" thickBot="1" x14ac:dyDescent="0.6">
      <c r="A25" s="31"/>
      <c r="B25" s="35" t="s">
        <v>19</v>
      </c>
      <c r="C25" s="35"/>
      <c r="D25" s="35"/>
      <c r="E25" s="27"/>
      <c r="F25" s="27"/>
      <c r="G25" s="31"/>
      <c r="H25" s="31"/>
      <c r="I25" s="31"/>
      <c r="J25" s="31"/>
      <c r="K25" s="27"/>
      <c r="L25" s="27"/>
      <c r="M25" s="27"/>
      <c r="N25" s="31"/>
      <c r="O25" s="31"/>
      <c r="P25" s="31"/>
      <c r="Q25" s="31"/>
    </row>
    <row r="26" spans="1:20" ht="20" customHeight="1" thickBot="1" x14ac:dyDescent="0.6">
      <c r="B26" s="5"/>
      <c r="C26" s="5"/>
      <c r="D26" s="5"/>
      <c r="E26" s="5"/>
      <c r="F26" s="5"/>
      <c r="L26" s="52" t="s">
        <v>20</v>
      </c>
      <c r="M26" s="53"/>
      <c r="N26" s="36" cm="1">
        <f t="array" ref="N26">SUMPRODUCT((MOD(ROW(N4:N25),2)=0)*(N4:N25))</f>
        <v>0</v>
      </c>
      <c r="O26" s="54" t="s">
        <v>21</v>
      </c>
      <c r="P26" s="55"/>
      <c r="Q26" s="37" cm="1">
        <f t="array" ref="Q26">SUMPRODUCT((MOD(ROW(Q4:Q25),2)=0)*(Q4:Q25))</f>
        <v>0</v>
      </c>
      <c r="S26" s="3" t="s">
        <v>22</v>
      </c>
      <c r="T26" s="2" cm="1">
        <f t="array" ref="T26">SUMPRODUCT((MOD(ROW(O4:O25),2)=0)*(O4:O25))</f>
        <v>0</v>
      </c>
    </row>
    <row r="27" spans="1:20" ht="20" customHeight="1" x14ac:dyDescent="0.55000000000000004">
      <c r="B27" s="5"/>
      <c r="C27" s="5"/>
      <c r="D27" s="5"/>
      <c r="E27" s="5"/>
      <c r="F27" s="5"/>
      <c r="M27" s="5"/>
      <c r="O27" s="41" t="s">
        <v>23</v>
      </c>
      <c r="P27" s="42"/>
      <c r="Q27" s="37" cm="1">
        <f t="array" ref="Q27">SUMPRODUCT((MOD(ROW(Q4:Q25),2)=1)*(Q4:Q25))</f>
        <v>0</v>
      </c>
    </row>
    <row r="28" spans="1:20" ht="20" customHeight="1" thickBot="1" x14ac:dyDescent="0.6">
      <c r="B28" s="5"/>
      <c r="C28" s="5"/>
      <c r="D28" s="5"/>
      <c r="E28" s="5"/>
      <c r="F28" s="5"/>
      <c r="M28" s="5"/>
      <c r="O28" s="43" t="s">
        <v>24</v>
      </c>
      <c r="P28" s="44"/>
      <c r="Q28" s="38">
        <f>SUM(Q26:Q27)</f>
        <v>0</v>
      </c>
    </row>
    <row r="29" spans="1:20" ht="20" customHeight="1" x14ac:dyDescent="0.55000000000000004">
      <c r="O29" s="39"/>
    </row>
    <row r="30" spans="1:20" x14ac:dyDescent="0.55000000000000004">
      <c r="B30" s="40" t="s">
        <v>25</v>
      </c>
      <c r="C30" s="40"/>
      <c r="D30" s="40"/>
    </row>
    <row r="31" spans="1:20" x14ac:dyDescent="0.55000000000000004">
      <c r="B31" s="4" t="s">
        <v>26</v>
      </c>
    </row>
    <row r="32" spans="1:20" x14ac:dyDescent="0.55000000000000004">
      <c r="B32" s="4" t="s">
        <v>27</v>
      </c>
    </row>
    <row r="33" spans="2:2" x14ac:dyDescent="0.55000000000000004">
      <c r="B33" s="4" t="s">
        <v>28</v>
      </c>
    </row>
    <row r="36" spans="2:2" x14ac:dyDescent="0.55000000000000004">
      <c r="B36" s="4" t="s">
        <v>29</v>
      </c>
    </row>
    <row r="37" spans="2:2" x14ac:dyDescent="0.55000000000000004">
      <c r="B37" s="4" t="s">
        <v>30</v>
      </c>
    </row>
    <row r="38" spans="2:2" x14ac:dyDescent="0.55000000000000004">
      <c r="B38" s="4" t="s">
        <v>31</v>
      </c>
    </row>
    <row r="39" spans="2:2" x14ac:dyDescent="0.55000000000000004">
      <c r="B39" s="4" t="s">
        <v>32</v>
      </c>
    </row>
    <row r="40" spans="2:2" x14ac:dyDescent="0.55000000000000004">
      <c r="B40" s="4" t="s">
        <v>33</v>
      </c>
    </row>
    <row r="41" spans="2:2" x14ac:dyDescent="0.55000000000000004">
      <c r="B41" s="4" t="s">
        <v>34</v>
      </c>
    </row>
    <row r="42" spans="2:2" x14ac:dyDescent="0.55000000000000004">
      <c r="B42" s="4" t="s">
        <v>35</v>
      </c>
    </row>
    <row r="44" spans="2:2" x14ac:dyDescent="0.55000000000000004">
      <c r="B44" s="4" t="s">
        <v>36</v>
      </c>
    </row>
    <row r="45" spans="2:2" x14ac:dyDescent="0.55000000000000004">
      <c r="B45" s="4" t="s">
        <v>37</v>
      </c>
    </row>
    <row r="46" spans="2:2" x14ac:dyDescent="0.55000000000000004">
      <c r="B46" s="4" t="s">
        <v>38</v>
      </c>
    </row>
    <row r="47" spans="2:2" x14ac:dyDescent="0.55000000000000004">
      <c r="B47" s="4" t="s">
        <v>39</v>
      </c>
    </row>
    <row r="51" spans="5:5" x14ac:dyDescent="0.55000000000000004">
      <c r="E51" s="4" t="s">
        <v>16</v>
      </c>
    </row>
    <row r="52" spans="5:5" x14ac:dyDescent="0.55000000000000004">
      <c r="E52" s="4" t="s">
        <v>40</v>
      </c>
    </row>
    <row r="53" spans="5:5" x14ac:dyDescent="0.55000000000000004">
      <c r="E53" s="4" t="s">
        <v>41</v>
      </c>
    </row>
    <row r="54" spans="5:5" x14ac:dyDescent="0.55000000000000004">
      <c r="E54" s="4" t="s">
        <v>42</v>
      </c>
    </row>
    <row r="55" spans="5:5" x14ac:dyDescent="0.55000000000000004">
      <c r="E55" s="4" t="s">
        <v>43</v>
      </c>
    </row>
    <row r="56" spans="5:5" x14ac:dyDescent="0.55000000000000004">
      <c r="E56" s="4" t="s">
        <v>44</v>
      </c>
    </row>
    <row r="57" spans="5:5" x14ac:dyDescent="0.55000000000000004">
      <c r="E57" s="4" t="s">
        <v>45</v>
      </c>
    </row>
    <row r="58" spans="5:5" x14ac:dyDescent="0.55000000000000004">
      <c r="E58" s="4" t="s">
        <v>46</v>
      </c>
    </row>
    <row r="59" spans="5:5" x14ac:dyDescent="0.55000000000000004">
      <c r="E59" s="4" t="s">
        <v>47</v>
      </c>
    </row>
    <row r="60" spans="5:5" x14ac:dyDescent="0.55000000000000004">
      <c r="E60" s="4" t="s">
        <v>48</v>
      </c>
    </row>
  </sheetData>
  <sheetProtection sheet="1" scenarios="1" formatCells="0" formatColumns="0" formatRows="0" insertColumns="0" insertRows="0"/>
  <mergeCells count="46">
    <mergeCell ref="A2:Q2"/>
    <mergeCell ref="C3:D3"/>
    <mergeCell ref="A4:A5"/>
    <mergeCell ref="E4:E5"/>
    <mergeCell ref="M4:M5"/>
    <mergeCell ref="C5:D5"/>
    <mergeCell ref="A6:A7"/>
    <mergeCell ref="E6:E7"/>
    <mergeCell ref="M6:M7"/>
    <mergeCell ref="C7:D7"/>
    <mergeCell ref="A8:A9"/>
    <mergeCell ref="E8:E9"/>
    <mergeCell ref="M8:M9"/>
    <mergeCell ref="C9:D9"/>
    <mergeCell ref="A10:A11"/>
    <mergeCell ref="E10:E11"/>
    <mergeCell ref="M10:M11"/>
    <mergeCell ref="C11:D11"/>
    <mergeCell ref="A12:A13"/>
    <mergeCell ref="E12:E13"/>
    <mergeCell ref="M12:M13"/>
    <mergeCell ref="C13:D13"/>
    <mergeCell ref="A14:A15"/>
    <mergeCell ref="E14:E15"/>
    <mergeCell ref="M14:M15"/>
    <mergeCell ref="C15:D15"/>
    <mergeCell ref="A16:A17"/>
    <mergeCell ref="E16:E17"/>
    <mergeCell ref="M16:M17"/>
    <mergeCell ref="C17:D17"/>
    <mergeCell ref="A18:A19"/>
    <mergeCell ref="E18:E19"/>
    <mergeCell ref="M18:M19"/>
    <mergeCell ref="C19:D19"/>
    <mergeCell ref="A20:A21"/>
    <mergeCell ref="E20:E21"/>
    <mergeCell ref="M20:M21"/>
    <mergeCell ref="C21:D21"/>
    <mergeCell ref="O27:P27"/>
    <mergeCell ref="O28:P28"/>
    <mergeCell ref="A22:A23"/>
    <mergeCell ref="E22:E23"/>
    <mergeCell ref="M22:M23"/>
    <mergeCell ref="C23:D23"/>
    <mergeCell ref="L26:M26"/>
    <mergeCell ref="O26:P26"/>
  </mergeCells>
  <phoneticPr fontId="2"/>
  <conditionalFormatting sqref="I4:J4">
    <cfRule type="expression" dxfId="33" priority="32">
      <formula>$H4="②"</formula>
    </cfRule>
  </conditionalFormatting>
  <conditionalFormatting sqref="I6:J6">
    <cfRule type="expression" dxfId="32" priority="12">
      <formula>$H6="②"</formula>
    </cfRule>
  </conditionalFormatting>
  <conditionalFormatting sqref="I8:J8">
    <cfRule type="expression" dxfId="31" priority="11">
      <formula>$H8="②"</formula>
    </cfRule>
  </conditionalFormatting>
  <conditionalFormatting sqref="I10:J10">
    <cfRule type="expression" dxfId="30" priority="10">
      <formula>$H10="②"</formula>
    </cfRule>
  </conditionalFormatting>
  <conditionalFormatting sqref="I12:J12">
    <cfRule type="expression" dxfId="29" priority="9">
      <formula>$H12="②"</formula>
    </cfRule>
  </conditionalFormatting>
  <conditionalFormatting sqref="I14:J14">
    <cfRule type="expression" dxfId="28" priority="8">
      <formula>$H14="②"</formula>
    </cfRule>
  </conditionalFormatting>
  <conditionalFormatting sqref="I16:J16">
    <cfRule type="expression" dxfId="27" priority="7">
      <formula>$H16="②"</formula>
    </cfRule>
  </conditionalFormatting>
  <conditionalFormatting sqref="I18:J18">
    <cfRule type="expression" dxfId="26" priority="6">
      <formula>$H18="②"</formula>
    </cfRule>
  </conditionalFormatting>
  <conditionalFormatting sqref="I20:J20">
    <cfRule type="expression" dxfId="25" priority="5">
      <formula>$H20="②"</formula>
    </cfRule>
  </conditionalFormatting>
  <conditionalFormatting sqref="I22:J22">
    <cfRule type="expression" dxfId="24" priority="4">
      <formula>$H22="②"</formula>
    </cfRule>
  </conditionalFormatting>
  <conditionalFormatting sqref="K4:L4">
    <cfRule type="expression" dxfId="23" priority="34">
      <formula>$H4="①"</formula>
    </cfRule>
    <cfRule type="expression" dxfId="22" priority="33">
      <formula>OR($H4="①",$H4="③(薬局のみ選択可)")</formula>
    </cfRule>
  </conditionalFormatting>
  <conditionalFormatting sqref="K6:L6">
    <cfRule type="expression" dxfId="21" priority="30">
      <formula>OR($H6="①",$H6="③(薬局のみ選択可)")</formula>
    </cfRule>
    <cfRule type="expression" dxfId="20" priority="31">
      <formula>$H6="①"</formula>
    </cfRule>
  </conditionalFormatting>
  <conditionalFormatting sqref="K8:L8">
    <cfRule type="expression" dxfId="19" priority="28">
      <formula>OR($H8="①",$H8="③(薬局のみ選択可)")</formula>
    </cfRule>
    <cfRule type="expression" dxfId="18" priority="29">
      <formula>$H8="①"</formula>
    </cfRule>
  </conditionalFormatting>
  <conditionalFormatting sqref="K10:L10">
    <cfRule type="expression" dxfId="17" priority="26">
      <formula>OR($H10="①",$H10="③(薬局のみ選択可)")</formula>
    </cfRule>
    <cfRule type="expression" dxfId="16" priority="27">
      <formula>$H10="①"</formula>
    </cfRule>
  </conditionalFormatting>
  <conditionalFormatting sqref="K12:L12">
    <cfRule type="expression" dxfId="15" priority="25">
      <formula>$H12="①"</formula>
    </cfRule>
    <cfRule type="expression" dxfId="14" priority="24">
      <formula>OR($H12="①",$H12="③(薬局のみ選択可)")</formula>
    </cfRule>
  </conditionalFormatting>
  <conditionalFormatting sqref="K14:L14">
    <cfRule type="expression" dxfId="13" priority="23">
      <formula>$H14="①"</formula>
    </cfRule>
    <cfRule type="expression" dxfId="12" priority="22">
      <formula>OR($H14="①",$H14="③(薬局のみ選択可)")</formula>
    </cfRule>
  </conditionalFormatting>
  <conditionalFormatting sqref="K16:L16">
    <cfRule type="expression" dxfId="11" priority="21">
      <formula>$H16="①"</formula>
    </cfRule>
    <cfRule type="expression" dxfId="10" priority="20">
      <formula>OR($H16="①",$H16="③(薬局のみ選択可)")</formula>
    </cfRule>
  </conditionalFormatting>
  <conditionalFormatting sqref="K18:L18">
    <cfRule type="expression" dxfId="9" priority="19">
      <formula>$H18="①"</formula>
    </cfRule>
    <cfRule type="expression" dxfId="8" priority="18">
      <formula>OR($H18="①",$H18="③(薬局のみ選択可)")</formula>
    </cfRule>
  </conditionalFormatting>
  <conditionalFormatting sqref="K20:L20">
    <cfRule type="expression" dxfId="7" priority="17">
      <formula>$H20="①"</formula>
    </cfRule>
    <cfRule type="expression" dxfId="6" priority="16">
      <formula>OR($H20="①",$H20="③(薬局のみ選択可)")</formula>
    </cfRule>
  </conditionalFormatting>
  <conditionalFormatting sqref="K22:L22">
    <cfRule type="expression" dxfId="5" priority="15">
      <formula>$H22="①"</formula>
    </cfRule>
    <cfRule type="expression" dxfId="4" priority="14">
      <formula>OR($H22="①",$H22="③(薬局のみ選択可)")</formula>
    </cfRule>
  </conditionalFormatting>
  <conditionalFormatting sqref="M4:M24">
    <cfRule type="expression" dxfId="3" priority="13">
      <formula>OR(E4="無床診療所",E4="歯科診療所",E4="訪問看護ステーション",E4="保険薬局（１～５店舗）",E4="保険薬局（６～19店舗）",E4="保険薬局（20店舗以上）")</formula>
    </cfRule>
  </conditionalFormatting>
  <conditionalFormatting sqref="O4">
    <cfRule type="expression" dxfId="2" priority="3">
      <formula>G4="申請しない"</formula>
    </cfRule>
  </conditionalFormatting>
  <conditionalFormatting sqref="O6">
    <cfRule type="expression" dxfId="1" priority="2">
      <formula>G6="申請しない"</formula>
    </cfRule>
  </conditionalFormatting>
  <conditionalFormatting sqref="O8 O10 O12 O14 O16 O18 O20 O22">
    <cfRule type="expression" dxfId="0" priority="1">
      <formula>G8="申請しない"</formula>
    </cfRule>
  </conditionalFormatting>
  <dataValidations count="7">
    <dataValidation type="list" allowBlank="1" showInputMessage="1" showErrorMessage="1" sqref="E4:E24" xr:uid="{94F64C2E-59E6-4953-BD27-41A02386216C}">
      <formula1>$E$51:$E$60</formula1>
    </dataValidation>
    <dataValidation type="list" allowBlank="1" showInputMessage="1" showErrorMessage="1" sqref="G4:G24" xr:uid="{D53771A9-F28C-4541-94DF-285631748F3C}">
      <formula1>"申請する,申請しない"</formula1>
    </dataValidation>
    <dataValidation allowBlank="1" showInputMessage="1" showErrorMessage="1" prompt="複数の施設を運営しており、基準額を下回る施設（店舗）がある場合は、基準額を上回っている他の施設（店舗）の超過分を補填して記載してください。" sqref="O4" xr:uid="{C2FCEA27-8E82-42E3-91C4-FC56F77C15FE}"/>
    <dataValidation type="list" allowBlank="1" showInputMessage="1" showErrorMessage="1" sqref="H4 H6 H8 H10 H12 H14 H16 H18 H20 H22" xr:uid="{7E2446B4-2A6F-48C0-AFBE-B731D6464DF0}">
      <formula1>"①,②,③(薬局のみ選択可)"</formula1>
    </dataValidation>
    <dataValidation type="list" allowBlank="1" showInputMessage="1" showErrorMessage="1" sqref="I4:J4 I6:J6 I8:J8 I10:J10 I12:J12 I14:J14 I16:J16 I18:J18 I20:J20 I22:J22" xr:uid="{F25508F8-691A-4CC4-9B4F-82115792E904}">
      <formula1>"①,②,③,④,⑤,⑥"</formula1>
    </dataValidation>
    <dataValidation type="list" allowBlank="1" showInputMessage="1" showErrorMessage="1" sqref="K4:L4 K20:L20 K6:L6 K8:L8 K10:L10 K12:L12 K14:L14 K16:L16 K18:L18 K22:L22" xr:uid="{4A3DAB71-6B1F-40F5-AA02-07147351A066}">
      <formula1>"①,②,③"</formula1>
    </dataValidation>
    <dataValidation type="whole" allowBlank="1" showInputMessage="1" showErrorMessage="1" sqref="M4 M6 M8 M10 M12 M14 M16 M18 M20 M22" xr:uid="{1AEF80D3-126A-49E3-AC8E-9BF5DE945D97}">
      <formula1>1</formula1>
      <formula2>19</formula2>
    </dataValidation>
  </dataValidations>
  <pageMargins left="0.7" right="0.7" top="0.75" bottom="0.75" header="0.3" footer="0.3"/>
  <pageSetup paperSize="9" scale="50" orientation="landscape" r:id="rId1"/>
  <rowBreaks count="1" manualBreakCount="1">
    <brk id="47" max="1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施設内訳</vt:lpstr>
      <vt:lpstr>施設内訳!Print_Area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2026-05-18T02:58:36Z</dcterms:created>
  <dcterms:modified xsi:type="dcterms:W3CDTF">2026-05-22T01:31:51Z</dcterms:modified>
</cp:coreProperties>
</file>