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3(R2年度決算)\03　財務資金室に回答\"/>
    </mc:Choice>
  </mc:AlternateContent>
  <workbookProtection workbookAlgorithmName="SHA-512" workbookHashValue="LBC7SBjGp333ihVerMaUdEl7erkZV+yJTWiXG6sKWJ6rd0JbL6fJ28wuLO5x3Ar/P0QBHNDysfZlN085AzfxbQ==" workbookSaltValue="5dt7dn+M+flUFW72RBvRUw==" workbookSpinCount="100000" lockStructure="1"/>
  <bookViews>
    <workbookView xWindow="0" yWindow="0" windowWidth="20490" windowHeight="753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<sst xmlns="http://schemas.openxmlformats.org/spreadsheetml/2006/main" count="262" uniqueCount="107">
  <si>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</si>
  <si>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</si>
  <si>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</si>
  <si>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</si>
  <si>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</si>
  <si>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</si>
  <si>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</si>
  <si>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</si>
  <si>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</si>
  <si>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</si>
  <si>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</si>
  <si>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</si>
  <si>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</si>
  <si>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</si>
  <si>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</si>
  <si>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</si>
  <si>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</si>
  <si>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</si>
  <si>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</si>
  <si>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</si>
  <si>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</si>
  <si>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</si>
  <si>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</si>
  <si>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</si>
  <si>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</si>
  <si>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</si>
  <si>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</si>
  <si>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</si>
  <si>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</si>
  <si>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</si>
  <si>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</si>
  <si>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</si>
  <si>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</si>
  <si>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</si>
  <si>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</si>
  <si>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</si>
  <si>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</si>
  <si>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</si>
  <si>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</si>
  <si>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</si>
  <si>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</si>
  <si>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</si>
  <si>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</si>
  <si>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</si>
  <si>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</si>
  <si>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</si>
  <si>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</si>
  <si>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</si>
  <si>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</si>
  <si>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</si>
  <si>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</si>
  <si>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</si>
  <si>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</si>
  <si>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</si>
  <si>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</si>
  <si>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</si>
  <si>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</si>
  <si>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</si>
  <si>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</si>
  <si>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</si>
  <si>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</si>
  <si>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</si>
  <si>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</si>
  <si>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</si>
  <si>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</si>
  <si>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</si>
  <si>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</si>
  <si>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</si>
  <si>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</si>
  <si>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</si>
  <si>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</si>
  <si>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</si>
  <si>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</si>
  <si>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</si>
  <si>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</si>
  <si>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</si>
  <si>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</si>
  <si>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</si>
  <si>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</si>
  <si>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</si>
  <si>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</si>
  <si>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</si>
  <si>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</si>
  <si>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</si>
  <si>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</si>
  <si>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</si>
  <si>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</si>
  <si>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</si>
  <si>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230006</t>
  </si>
  <si>
    <t>46</t>
  </si>
  <si>
    <t>02</t>
  </si>
  <si>
    <t>0</t>
  </si>
  <si>
    <t>000</t>
  </si>
  <si>
    <t>愛知県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</si>
  <si>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</si>
  <si>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</si>
  <si>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</si>
  <si>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</si>
  <si>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</si>
  <si>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</si>
  <si>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</si>
  <si>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</si>
  <si>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</si>
  <si>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</si>
  <si>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t>【老朽化の状況】
　昭和30年代から順次建設されたことから、老朽化が進んでおり、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は類似団体平均より高めの割合を示している。一方、建設年度が比較的に新しい管路もあることから、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は、類似団体平均より低めの割合を示している。
【管路の更新状況】
　「工業用水道事業老朽化施設更新計画」（計画期間：平成30年度～令和12年度）等に基づき計画的に更新を行っているが、管路更新工事は複数年にかけて行われ、単年度に更新した管路延長の割合を示す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は年度により数値にばらつきを生じている。
　</t>
    </r>
    <phoneticPr fontId="5"/>
  </si>
  <si>
    <t>　愛知県工業用水道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rPh sb="51" eb="53">
      <t>レイワ</t>
    </rPh>
    <rPh sb="58" eb="60">
      <t>カイテイ</t>
    </rPh>
    <rPh sb="71" eb="74">
      <t>カイテイバン</t>
    </rPh>
    <phoneticPr fontId="5"/>
  </si>
  <si>
    <r>
      <t>【健全性】
　本県の工業用水道事業は、企業債等の借換えや繰上償還による支払利息の軽減等、経営の合理化に努めてきたことから、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は100%を超えて推移し、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は発生していない。しかし、水源の大半を遠隔地のダムに依存し、施設建設に多額の費用を要しているため、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は類似団体平均を上回って推移している。
　一方、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は、近年は償還が進んだことにより減少傾向で推移していたが、令和２年度は前年度と比較して、施設更新等に係る事業費の増加に伴い、多額の新規債を発行したことから増加した。
　なお、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は、平成28年度から100%を超えていることから、経営状況については健全な状態である。
【効率性】
　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⑧契約率</t>
    </r>
    <r>
      <rPr>
        <sz val="11"/>
        <color theme="1"/>
        <rFont val="ＭＳ ゴシック"/>
        <family val="3"/>
        <charset val="128"/>
      </rPr>
      <t>については近年ほぼ横ばいで推移してきたが、長期的な契約水量の減少傾向を鑑み、平成30年4月に浄水場施設のダウンサイジングを行った。このことにより、平成30年度以降においては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⑧契約率</t>
    </r>
    <r>
      <rPr>
        <sz val="11"/>
        <color theme="1"/>
        <rFont val="ＭＳ ゴシック"/>
        <family val="3"/>
        <charset val="128"/>
      </rPr>
      <t>ともに類似団体平均を上回ることとなり、効率性が高まった。</t>
    </r>
    <rPh sb="42" eb="43">
      <t>ナド</t>
    </rPh>
    <rPh sb="170" eb="172">
      <t>イッポウ</t>
    </rPh>
    <rPh sb="188" eb="190">
      <t>キンネン</t>
    </rPh>
    <rPh sb="191" eb="193">
      <t>ショウカン</t>
    </rPh>
    <rPh sb="194" eb="195">
      <t>スス</t>
    </rPh>
    <rPh sb="202" eb="204">
      <t>ゲンショウ</t>
    </rPh>
    <rPh sb="204" eb="206">
      <t>ケイコウ</t>
    </rPh>
    <rPh sb="207" eb="209">
      <t>スイイ</t>
    </rPh>
    <rPh sb="215" eb="217">
      <t>レイワ</t>
    </rPh>
    <rPh sb="218" eb="220">
      <t>ネンド</t>
    </rPh>
    <rPh sb="221" eb="223">
      <t>ゼンネン</t>
    </rPh>
    <rPh sb="223" eb="224">
      <t>ド</t>
    </rPh>
    <rPh sb="225" eb="227">
      <t>ヒカク</t>
    </rPh>
    <rPh sb="230" eb="232">
      <t>シセツ</t>
    </rPh>
    <rPh sb="232" eb="234">
      <t>コウシン</t>
    </rPh>
    <rPh sb="234" eb="235">
      <t>トウ</t>
    </rPh>
    <rPh sb="236" eb="237">
      <t>カカ</t>
    </rPh>
    <rPh sb="238" eb="241">
      <t>ジギョウヒ</t>
    </rPh>
    <rPh sb="242" eb="244">
      <t>ゾウカ</t>
    </rPh>
    <rPh sb="245" eb="246">
      <t>トモナ</t>
    </rPh>
    <rPh sb="248" eb="250">
      <t>タガク</t>
    </rPh>
    <rPh sb="251" eb="253">
      <t>シンキ</t>
    </rPh>
    <rPh sb="253" eb="254">
      <t>サイ</t>
    </rPh>
    <rPh sb="255" eb="257">
      <t>ハッコウ</t>
    </rPh>
    <rPh sb="263" eb="265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</si>
</sst>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65.42</c:v>
                </c:pt>
                <c:pt idx="1">
                  <c:v>66.39</c:v>
                </c:pt>
                <c:pt idx="2">
                  <c:v>67.099999999999994</c:v>
                </c:pt>
                <c:pt idx="3">
                  <c:v>67.37</c:v>
                </c:pt>
                <c:pt idx="4">
                  <c:v>67.180000000000007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7-438B-B90B-35A6A89E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57.93</c:v>
                </c:pt>
                <c:pt idx="1">
                  <c:v>58.88</c:v>
                </c:pt>
                <c:pt idx="2">
                  <c:v>59.48</c:v>
                </c:pt>
                <c:pt idx="3">
                  <c:v>60.09</c:v>
                </c:pt>
                <c:pt idx="4">
                  <c:v>60.35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7-438B-B90B-35A6A89E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E-499A-A2AF-C5ECC6D6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22.44</c:v>
                </c:pt>
                <c:pt idx="1">
                  <c:v>18.82</c:v>
                </c:pt>
                <c:pt idx="2">
                  <c:v>17.88</c:v>
                </c:pt>
                <c:pt idx="3">
                  <c:v>16.670000000000002</c:v>
                </c:pt>
                <c:pt idx="4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E-499A-A2AF-C5ECC6D6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118.62</c:v>
                </c:pt>
                <c:pt idx="1">
                  <c:v>118.3</c:v>
                </c:pt>
                <c:pt idx="2">
                  <c:v>117.49</c:v>
                </c:pt>
                <c:pt idx="3">
                  <c:v>118.47</c:v>
                </c:pt>
                <c:pt idx="4">
                  <c:v>118.24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1CF-8B05-C19ECF65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121.58</c:v>
                </c:pt>
                <c:pt idx="1">
                  <c:v>121.19</c:v>
                </c:pt>
                <c:pt idx="2">
                  <c:v>120.32</c:v>
                </c:pt>
                <c:pt idx="3">
                  <c:v>119.89</c:v>
                </c:pt>
                <c:pt idx="4">
                  <c:v>119.93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E-41CF-8B05-C19ECF65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19.5</c:v>
                </c:pt>
                <c:pt idx="1">
                  <c:v>23.2</c:v>
                </c:pt>
                <c:pt idx="2">
                  <c:v>30.89</c:v>
                </c:pt>
                <c:pt idx="3">
                  <c:v>33.159999999999997</c:v>
                </c:pt>
                <c:pt idx="4">
                  <c:v>34.020000000000003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F-42F0-A812-04D76340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41.79</c:v>
                </c:pt>
                <c:pt idx="1">
                  <c:v>43.44</c:v>
                </c:pt>
                <c:pt idx="2">
                  <c:v>48.09</c:v>
                </c:pt>
                <c:pt idx="3">
                  <c:v>50.93</c:v>
                </c:pt>
                <c:pt idx="4">
                  <c:v>52.07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F-42F0-A812-04D76340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0.14000000000000001</c:v>
                </c:pt>
                <c:pt idx="1">
                  <c:v>0</c:v>
                </c:pt>
                <c:pt idx="2">
                  <c:v>0.04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3-4E9C-903F-2FA6BA74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0.32</c:v>
                </c:pt>
                <c:pt idx="1">
                  <c:v>0.21</c:v>
                </c:pt>
                <c:pt idx="2">
                  <c:v>0.13</c:v>
                </c:pt>
                <c:pt idx="3">
                  <c:v>0.22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3-4E9C-903F-2FA6BA74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117.4</c:v>
                </c:pt>
                <c:pt idx="1">
                  <c:v>131.91999999999999</c:v>
                </c:pt>
                <c:pt idx="2">
                  <c:v>126.83</c:v>
                </c:pt>
                <c:pt idx="3">
                  <c:v>125.48</c:v>
                </c:pt>
                <c:pt idx="4">
                  <c:v>130.96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3-48BA-A26D-10F000BB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345.05</c:v>
                </c:pt>
                <c:pt idx="1">
                  <c:v>379.14</c:v>
                </c:pt>
                <c:pt idx="2">
                  <c:v>394.58</c:v>
                </c:pt>
                <c:pt idx="3">
                  <c:v>368.36</c:v>
                </c:pt>
                <c:pt idx="4">
                  <c:v>380.84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3-48BA-A26D-10F000BB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285.27999999999997</c:v>
                </c:pt>
                <c:pt idx="1">
                  <c:v>266.79000000000002</c:v>
                </c:pt>
                <c:pt idx="2">
                  <c:v>252.06</c:v>
                </c:pt>
                <c:pt idx="3">
                  <c:v>249.1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C-4F73-BCC8-FB2A68C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255.89</c:v>
                </c:pt>
                <c:pt idx="1">
                  <c:v>242.57</c:v>
                </c:pt>
                <c:pt idx="2">
                  <c:v>235.79</c:v>
                </c:pt>
                <c:pt idx="3">
                  <c:v>227.51</c:v>
                </c:pt>
                <c:pt idx="4">
                  <c:v>225.72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C-4F73-BCC8-FB2A68C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116.4</c:v>
                </c:pt>
                <c:pt idx="1">
                  <c:v>116.96</c:v>
                </c:pt>
                <c:pt idx="2">
                  <c:v>115.54</c:v>
                </c:pt>
                <c:pt idx="3">
                  <c:v>116.78</c:v>
                </c:pt>
                <c:pt idx="4">
                  <c:v>117.15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0-42A8-8595-A36872B2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118.99</c:v>
                </c:pt>
                <c:pt idx="1">
                  <c:v>119.17</c:v>
                </c:pt>
                <c:pt idx="2">
                  <c:v>117.72</c:v>
                </c:pt>
                <c:pt idx="3">
                  <c:v>117.69</c:v>
                </c:pt>
                <c:pt idx="4">
                  <c:v>116.75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0-42A8-8595-A36872B2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24.94</c:v>
                </c:pt>
                <c:pt idx="1">
                  <c:v>24.86</c:v>
                </c:pt>
                <c:pt idx="2">
                  <c:v>25.14</c:v>
                </c:pt>
                <c:pt idx="3">
                  <c:v>24.87</c:v>
                </c:pt>
                <c:pt idx="4">
                  <c:v>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7-48C2-85A5-36AE6ECB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16.850000000000001</c:v>
                </c:pt>
                <c:pt idx="1">
                  <c:v>16.8</c:v>
                </c:pt>
                <c:pt idx="2">
                  <c:v>17.03</c:v>
                </c:pt>
                <c:pt idx="3">
                  <c:v>17.07</c:v>
                </c:pt>
                <c:pt idx="4">
                  <c:v>17.22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7-48C2-85A5-36AE6ECB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56.74</c:v>
                </c:pt>
                <c:pt idx="1">
                  <c:v>56.8</c:v>
                </c:pt>
                <c:pt idx="2">
                  <c:v>62.5</c:v>
                </c:pt>
                <c:pt idx="3">
                  <c:v>61.95</c:v>
                </c:pt>
                <c:pt idx="4">
                  <c:v>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F2A-B96C-E46D54C8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57.55</c:v>
                </c:pt>
                <c:pt idx="1">
                  <c:v>57.69</c:v>
                </c:pt>
                <c:pt idx="2">
                  <c:v>58.56</c:v>
                </c:pt>
                <c:pt idx="3">
                  <c:v>57.96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4-4F2A-B96C-E46D54C8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79.650000000000006</c:v>
                </c:pt>
                <c:pt idx="1">
                  <c:v>76.73</c:v>
                </c:pt>
                <c:pt idx="2">
                  <c:v>84.42</c:v>
                </c:pt>
                <c:pt idx="3">
                  <c:v>84.94</c:v>
                </c:pt>
                <c:pt idx="4">
                  <c:v>84.81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6-4168-853F-D9ED0DA6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79.42</c:v>
                </c:pt>
                <c:pt idx="1">
                  <c:v>79.2</c:v>
                </c:pt>
                <c:pt idx="2">
                  <c:v>80.5</c:v>
                </c:pt>
                <c:pt idx="3">
                  <c:v>80.540000000000006</c:v>
                </c:pt>
                <c:pt idx="4">
                  <c:v>80.08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6-4168-853F-D9ED0DA6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KP19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愛知県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1413600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大規模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4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859035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67.599999999999994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370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1198872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106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118.62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118.3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117.49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118.47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118.24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117.4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131.91999999999999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126.83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125.48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130.96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285.27999999999997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266.79000000000002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252.06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249.1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259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121.58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121.19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120.32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119.89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119.93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22.44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18.82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17.88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16.670000000000002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9.4700000000000006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345.05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379.14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394.58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368.36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380.84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255.89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242.57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235.79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227.51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225.72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104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116.4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116.96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115.54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116.78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117.15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24.94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24.86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25.14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24.87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24.79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56.74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56.8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62.5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61.95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60.77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79.650000000000006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76.73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84.42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84.94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84.81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118.99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119.17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117.72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117.69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116.75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16.850000000000001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16.8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17.03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17.07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17.22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57.55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57.69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58.56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57.96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56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79.42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79.2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80.5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80.540000000000006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80.08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105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H28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H29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H30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R01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R02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H28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H29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H30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R01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R02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H28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H29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H30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R01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R02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65.42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66.39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67.099999999999994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67.37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67.180000000000007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19.5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23.2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30.89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33.159999999999997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34.020000000000003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0.14000000000000001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0.04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0.08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0.06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57.93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58.88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59.48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60.09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60.35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41.79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43.44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48.09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50.93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52.07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0.32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0.21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0.13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0.22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0.5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【76.89】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【59.52】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【49.06】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【0.39】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+UzyxZx1iUUwezuG//03U1V0jz/Hs5tzwo/yu9v54SFeOecevOOfPvJSOZk/s6BlSM0mGo9E4mQXekWoNKA6xg==" saltValue="WgA0p6r1V95vuKJzpK3SsQ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118.62</v>
      </c>
      <c r="U6" s="52">
        <f>U7</f>
        <v>118.3</v>
      </c>
      <c r="V6" s="52">
        <f>V7</f>
        <v>117.49</v>
      </c>
      <c r="W6" s="52">
        <f>W7</f>
        <v>118.47</v>
      </c>
      <c r="X6" s="52">
        <f t="shared" si="3"/>
        <v>118.24</v>
      </c>
      <c r="Y6" s="52">
        <f t="shared" si="3"/>
        <v>121.58</v>
      </c>
      <c r="Z6" s="52">
        <f t="shared" si="3"/>
        <v>121.19</v>
      </c>
      <c r="AA6" s="52">
        <f t="shared" si="3"/>
        <v>120.32</v>
      </c>
      <c r="AB6" s="52">
        <f t="shared" si="3"/>
        <v>119.89</v>
      </c>
      <c r="AC6" s="52">
        <f t="shared" si="3"/>
        <v>119.93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22.44</v>
      </c>
      <c r="AK6" s="52">
        <f t="shared" si="3"/>
        <v>18.82</v>
      </c>
      <c r="AL6" s="52">
        <f t="shared" si="3"/>
        <v>17.88</v>
      </c>
      <c r="AM6" s="52">
        <f t="shared" si="3"/>
        <v>16.670000000000002</v>
      </c>
      <c r="AN6" s="52">
        <f t="shared" si="3"/>
        <v>9.4700000000000006</v>
      </c>
      <c r="AO6" s="50" t="str">
        <f>IF(AO7="-","【-】","【"&amp;SUBSTITUTE(TEXT(AO7,"#,##0.00"),"-","△")&amp;"】")</f>
        <v>【19.58】</v>
      </c>
      <c r="AP6" s="52">
        <f t="shared" si="3"/>
        <v>117.4</v>
      </c>
      <c r="AQ6" s="52">
        <f>AQ7</f>
        <v>131.91999999999999</v>
      </c>
      <c r="AR6" s="52">
        <f>AR7</f>
        <v>126.83</v>
      </c>
      <c r="AS6" s="52">
        <f>AS7</f>
        <v>125.48</v>
      </c>
      <c r="AT6" s="52">
        <f t="shared" si="3"/>
        <v>130.96</v>
      </c>
      <c r="AU6" s="52">
        <f t="shared" si="3"/>
        <v>345.05</v>
      </c>
      <c r="AV6" s="52">
        <f t="shared" si="3"/>
        <v>379.14</v>
      </c>
      <c r="AW6" s="52">
        <f t="shared" si="3"/>
        <v>394.58</v>
      </c>
      <c r="AX6" s="52">
        <f t="shared" si="3"/>
        <v>368.36</v>
      </c>
      <c r="AY6" s="52">
        <f t="shared" si="3"/>
        <v>380.84</v>
      </c>
      <c r="AZ6" s="50" t="str">
        <f>IF(AZ7="-","【-】","【"&amp;SUBSTITUTE(TEXT(AZ7,"#,##0.00"),"-","△")&amp;"】")</f>
        <v>【436.32】</v>
      </c>
      <c r="BA6" s="52">
        <f t="shared" si="3"/>
        <v>285.27999999999997</v>
      </c>
      <c r="BB6" s="52">
        <f>BB7</f>
        <v>266.79000000000002</v>
      </c>
      <c r="BC6" s="52">
        <f>BC7</f>
        <v>252.06</v>
      </c>
      <c r="BD6" s="52">
        <f>BD7</f>
        <v>249.1</v>
      </c>
      <c r="BE6" s="52">
        <f t="shared" si="3"/>
        <v>259</v>
      </c>
      <c r="BF6" s="52">
        <f t="shared" si="3"/>
        <v>255.89</v>
      </c>
      <c r="BG6" s="52">
        <f t="shared" si="3"/>
        <v>242.57</v>
      </c>
      <c r="BH6" s="52">
        <f t="shared" si="3"/>
        <v>235.79</v>
      </c>
      <c r="BI6" s="52">
        <f t="shared" si="3"/>
        <v>227.51</v>
      </c>
      <c r="BJ6" s="52">
        <f t="shared" si="3"/>
        <v>225.72</v>
      </c>
      <c r="BK6" s="50" t="str">
        <f>IF(BK7="-","【-】","【"&amp;SUBSTITUTE(TEXT(BK7,"#,##0.00"),"-","△")&amp;"】")</f>
        <v>【238.21】</v>
      </c>
      <c r="BL6" s="52">
        <f t="shared" si="3"/>
        <v>116.4</v>
      </c>
      <c r="BM6" s="52">
        <f>BM7</f>
        <v>116.96</v>
      </c>
      <c r="BN6" s="52">
        <f>BN7</f>
        <v>115.54</v>
      </c>
      <c r="BO6" s="52">
        <f>BO7</f>
        <v>116.78</v>
      </c>
      <c r="BP6" s="52">
        <f t="shared" si="3"/>
        <v>117.15</v>
      </c>
      <c r="BQ6" s="52">
        <f t="shared" si="3"/>
        <v>118.99</v>
      </c>
      <c r="BR6" s="52">
        <f t="shared" si="3"/>
        <v>119.17</v>
      </c>
      <c r="BS6" s="52">
        <f t="shared" si="3"/>
        <v>117.72</v>
      </c>
      <c r="BT6" s="52">
        <f t="shared" si="3"/>
        <v>117.69</v>
      </c>
      <c r="BU6" s="52">
        <f t="shared" si="3"/>
        <v>116.75</v>
      </c>
      <c r="BV6" s="50" t="str">
        <f>IF(BV7="-","【-】","【"&amp;SUBSTITUTE(TEXT(BV7,"#,##0.00"),"-","△")&amp;"】")</f>
        <v>【113.30】</v>
      </c>
      <c r="BW6" s="52">
        <f t="shared" si="3"/>
        <v>24.94</v>
      </c>
      <c r="BX6" s="52">
        <f>BX7</f>
        <v>24.86</v>
      </c>
      <c r="BY6" s="52">
        <f>BY7</f>
        <v>25.14</v>
      </c>
      <c r="BZ6" s="52">
        <f>BZ7</f>
        <v>24.87</v>
      </c>
      <c r="CA6" s="52">
        <f t="shared" si="3"/>
        <v>24.79</v>
      </c>
      <c r="CB6" s="52">
        <f t="shared" si="3"/>
        <v>16.850000000000001</v>
      </c>
      <c r="CC6" s="52">
        <f t="shared" si="3"/>
        <v>16.8</v>
      </c>
      <c r="CD6" s="52">
        <f t="shared" si="3"/>
        <v>17.03</v>
      </c>
      <c r="CE6" s="52">
        <f t="shared" si="3"/>
        <v>17.07</v>
      </c>
      <c r="CF6" s="52">
        <f t="shared" ref="CF6" si="4">CF7</f>
        <v>17.22</v>
      </c>
      <c r="CG6" s="50" t="str">
        <f>IF(CG7="-","【-】","【"&amp;SUBSTITUTE(TEXT(CG7,"#,##0.00"),"-","△")&amp;"】")</f>
        <v>【18.87】</v>
      </c>
      <c r="CH6" s="52">
        <f t="shared" ref="CH6:CQ6" si="5">CH7</f>
        <v>56.74</v>
      </c>
      <c r="CI6" s="52">
        <f>CI7</f>
        <v>56.8</v>
      </c>
      <c r="CJ6" s="52">
        <f>CJ7</f>
        <v>62.5</v>
      </c>
      <c r="CK6" s="52">
        <f>CK7</f>
        <v>61.95</v>
      </c>
      <c r="CL6" s="52">
        <f t="shared" si="5"/>
        <v>60.77</v>
      </c>
      <c r="CM6" s="52">
        <f t="shared" si="5"/>
        <v>57.55</v>
      </c>
      <c r="CN6" s="52">
        <f t="shared" si="5"/>
        <v>57.69</v>
      </c>
      <c r="CO6" s="52">
        <f t="shared" si="5"/>
        <v>58.56</v>
      </c>
      <c r="CP6" s="52">
        <f t="shared" si="5"/>
        <v>57.96</v>
      </c>
      <c r="CQ6" s="52">
        <f t="shared" si="5"/>
        <v>56</v>
      </c>
      <c r="CR6" s="50" t="str">
        <f>IF(CR7="-","【-】","【"&amp;SUBSTITUTE(TEXT(CR7,"#,##0.00"),"-","△")&amp;"】")</f>
        <v>【53.39】</v>
      </c>
      <c r="CS6" s="52">
        <f t="shared" ref="CS6:DB6" si="6">CS7</f>
        <v>79.650000000000006</v>
      </c>
      <c r="CT6" s="52">
        <f>CT7</f>
        <v>76.73</v>
      </c>
      <c r="CU6" s="52">
        <f>CU7</f>
        <v>84.42</v>
      </c>
      <c r="CV6" s="52">
        <f>CV7</f>
        <v>84.94</v>
      </c>
      <c r="CW6" s="52">
        <f t="shared" si="6"/>
        <v>84.81</v>
      </c>
      <c r="CX6" s="52">
        <f t="shared" si="6"/>
        <v>79.42</v>
      </c>
      <c r="CY6" s="52">
        <f t="shared" si="6"/>
        <v>79.2</v>
      </c>
      <c r="CZ6" s="52">
        <f t="shared" si="6"/>
        <v>80.5</v>
      </c>
      <c r="DA6" s="52">
        <f t="shared" si="6"/>
        <v>80.540000000000006</v>
      </c>
      <c r="DB6" s="52">
        <f t="shared" si="6"/>
        <v>80.08</v>
      </c>
      <c r="DC6" s="50" t="str">
        <f>IF(DC7="-","【-】","【"&amp;SUBSTITUTE(TEXT(DC7,"#,##0.00"),"-","△")&amp;"】")</f>
        <v>【76.89】</v>
      </c>
      <c r="DD6" s="52">
        <f t="shared" ref="DD6:DM6" si="7">DD7</f>
        <v>65.42</v>
      </c>
      <c r="DE6" s="52">
        <f>DE7</f>
        <v>66.39</v>
      </c>
      <c r="DF6" s="52">
        <f>DF7</f>
        <v>67.099999999999994</v>
      </c>
      <c r="DG6" s="52">
        <f>DG7</f>
        <v>67.37</v>
      </c>
      <c r="DH6" s="52">
        <f t="shared" si="7"/>
        <v>67.180000000000007</v>
      </c>
      <c r="DI6" s="52">
        <f t="shared" si="7"/>
        <v>57.93</v>
      </c>
      <c r="DJ6" s="52">
        <f t="shared" si="7"/>
        <v>58.88</v>
      </c>
      <c r="DK6" s="52">
        <f t="shared" si="7"/>
        <v>59.48</v>
      </c>
      <c r="DL6" s="52">
        <f t="shared" si="7"/>
        <v>60.09</v>
      </c>
      <c r="DM6" s="52">
        <f t="shared" si="7"/>
        <v>60.35</v>
      </c>
      <c r="DN6" s="50" t="str">
        <f>IF(DN7="-","【-】","【"&amp;SUBSTITUTE(TEXT(DN7,"#,##0.00"),"-","△")&amp;"】")</f>
        <v>【59.52】</v>
      </c>
      <c r="DO6" s="52">
        <f t="shared" ref="DO6:DX6" si="8">DO7</f>
        <v>19.5</v>
      </c>
      <c r="DP6" s="52">
        <f>DP7</f>
        <v>23.2</v>
      </c>
      <c r="DQ6" s="52">
        <f>DQ7</f>
        <v>30.89</v>
      </c>
      <c r="DR6" s="52">
        <f>DR7</f>
        <v>33.159999999999997</v>
      </c>
      <c r="DS6" s="52">
        <f t="shared" si="8"/>
        <v>34.020000000000003</v>
      </c>
      <c r="DT6" s="52">
        <f t="shared" si="8"/>
        <v>41.79</v>
      </c>
      <c r="DU6" s="52">
        <f t="shared" si="8"/>
        <v>43.44</v>
      </c>
      <c r="DV6" s="52">
        <f t="shared" si="8"/>
        <v>48.09</v>
      </c>
      <c r="DW6" s="52">
        <f t="shared" si="8"/>
        <v>50.93</v>
      </c>
      <c r="DX6" s="52">
        <f t="shared" si="8"/>
        <v>52.07</v>
      </c>
      <c r="DY6" s="50" t="str">
        <f>IF(DY7="-","【-】","【"&amp;SUBSTITUTE(TEXT(DY7,"#,##0.00"),"-","△")&amp;"】")</f>
        <v>【49.06】</v>
      </c>
      <c r="DZ6" s="52">
        <f t="shared" ref="DZ6:EI6" si="9">DZ7</f>
        <v>0.14000000000000001</v>
      </c>
      <c r="EA6" s="52">
        <f>EA7</f>
        <v>0</v>
      </c>
      <c r="EB6" s="52">
        <f>EB7</f>
        <v>0.04</v>
      </c>
      <c r="EC6" s="52">
        <f>EC7</f>
        <v>0.08</v>
      </c>
      <c r="ED6" s="52">
        <f t="shared" si="9"/>
        <v>0.06</v>
      </c>
      <c r="EE6" s="52">
        <f t="shared" si="9"/>
        <v>0.32</v>
      </c>
      <c r="EF6" s="52">
        <f t="shared" si="9"/>
        <v>0.21</v>
      </c>
      <c r="EG6" s="52">
        <f t="shared" si="9"/>
        <v>0.13</v>
      </c>
      <c r="EH6" s="52">
        <f t="shared" si="9"/>
        <v>0.22</v>
      </c>
      <c r="EI6" s="52">
        <f t="shared" si="9"/>
        <v>0.5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1413600</v>
      </c>
      <c r="L7" s="54" t="s">
        <v>96</v>
      </c>
      <c r="M7" s="55">
        <v>4</v>
      </c>
      <c r="N7" s="55">
        <v>859035</v>
      </c>
      <c r="O7" s="56" t="s">
        <v>97</v>
      </c>
      <c r="P7" s="56">
        <v>67.599999999999994</v>
      </c>
      <c r="Q7" s="55">
        <v>370</v>
      </c>
      <c r="R7" s="55">
        <v>1198872</v>
      </c>
      <c r="S7" s="54" t="s">
        <v>98</v>
      </c>
      <c r="T7" s="57">
        <v>118.62</v>
      </c>
      <c r="U7" s="57">
        <v>118.3</v>
      </c>
      <c r="V7" s="57">
        <v>117.49</v>
      </c>
      <c r="W7" s="57">
        <v>118.47</v>
      </c>
      <c r="X7" s="57">
        <v>118.24</v>
      </c>
      <c r="Y7" s="57">
        <v>121.58</v>
      </c>
      <c r="Z7" s="57">
        <v>121.19</v>
      </c>
      <c r="AA7" s="57">
        <v>120.32</v>
      </c>
      <c r="AB7" s="57">
        <v>119.89</v>
      </c>
      <c r="AC7" s="58">
        <v>119.93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22.44</v>
      </c>
      <c r="AK7" s="57">
        <v>18.82</v>
      </c>
      <c r="AL7" s="57">
        <v>17.88</v>
      </c>
      <c r="AM7" s="57">
        <v>16.670000000000002</v>
      </c>
      <c r="AN7" s="57">
        <v>9.4700000000000006</v>
      </c>
      <c r="AO7" s="57">
        <v>19.579999999999998</v>
      </c>
      <c r="AP7" s="57">
        <v>117.4</v>
      </c>
      <c r="AQ7" s="57">
        <v>131.91999999999999</v>
      </c>
      <c r="AR7" s="57">
        <v>126.83</v>
      </c>
      <c r="AS7" s="57">
        <v>125.48</v>
      </c>
      <c r="AT7" s="57">
        <v>130.96</v>
      </c>
      <c r="AU7" s="57">
        <v>345.05</v>
      </c>
      <c r="AV7" s="57">
        <v>379.14</v>
      </c>
      <c r="AW7" s="57">
        <v>394.58</v>
      </c>
      <c r="AX7" s="57">
        <v>368.36</v>
      </c>
      <c r="AY7" s="57">
        <v>380.84</v>
      </c>
      <c r="AZ7" s="57">
        <v>436.32</v>
      </c>
      <c r="BA7" s="57">
        <v>285.27999999999997</v>
      </c>
      <c r="BB7" s="57">
        <v>266.79000000000002</v>
      </c>
      <c r="BC7" s="57">
        <v>252.06</v>
      </c>
      <c r="BD7" s="57">
        <v>249.1</v>
      </c>
      <c r="BE7" s="57">
        <v>259</v>
      </c>
      <c r="BF7" s="57">
        <v>255.89</v>
      </c>
      <c r="BG7" s="57">
        <v>242.57</v>
      </c>
      <c r="BH7" s="57">
        <v>235.79</v>
      </c>
      <c r="BI7" s="57">
        <v>227.51</v>
      </c>
      <c r="BJ7" s="57">
        <v>225.72</v>
      </c>
      <c r="BK7" s="57">
        <v>238.21</v>
      </c>
      <c r="BL7" s="57">
        <v>116.4</v>
      </c>
      <c r="BM7" s="57">
        <v>116.96</v>
      </c>
      <c r="BN7" s="57">
        <v>115.54</v>
      </c>
      <c r="BO7" s="57">
        <v>116.78</v>
      </c>
      <c r="BP7" s="57">
        <v>117.15</v>
      </c>
      <c r="BQ7" s="57">
        <v>118.99</v>
      </c>
      <c r="BR7" s="57">
        <v>119.17</v>
      </c>
      <c r="BS7" s="57">
        <v>117.72</v>
      </c>
      <c r="BT7" s="57">
        <v>117.69</v>
      </c>
      <c r="BU7" s="57">
        <v>116.75</v>
      </c>
      <c r="BV7" s="57">
        <v>113.3</v>
      </c>
      <c r="BW7" s="57">
        <v>24.94</v>
      </c>
      <c r="BX7" s="57">
        <v>24.86</v>
      </c>
      <c r="BY7" s="57">
        <v>25.14</v>
      </c>
      <c r="BZ7" s="57">
        <v>24.87</v>
      </c>
      <c r="CA7" s="57">
        <v>24.79</v>
      </c>
      <c r="CB7" s="57">
        <v>16.850000000000001</v>
      </c>
      <c r="CC7" s="57">
        <v>16.8</v>
      </c>
      <c r="CD7" s="57">
        <v>17.03</v>
      </c>
      <c r="CE7" s="57">
        <v>17.07</v>
      </c>
      <c r="CF7" s="57">
        <v>17.22</v>
      </c>
      <c r="CG7" s="57">
        <v>18.87</v>
      </c>
      <c r="CH7" s="57">
        <v>56.74</v>
      </c>
      <c r="CI7" s="57">
        <v>56.8</v>
      </c>
      <c r="CJ7" s="57">
        <v>62.5</v>
      </c>
      <c r="CK7" s="57">
        <v>61.95</v>
      </c>
      <c r="CL7" s="57">
        <v>60.77</v>
      </c>
      <c r="CM7" s="57">
        <v>57.55</v>
      </c>
      <c r="CN7" s="57">
        <v>57.69</v>
      </c>
      <c r="CO7" s="57">
        <v>58.56</v>
      </c>
      <c r="CP7" s="57">
        <v>57.96</v>
      </c>
      <c r="CQ7" s="57">
        <v>56</v>
      </c>
      <c r="CR7" s="57">
        <v>53.39</v>
      </c>
      <c r="CS7" s="57">
        <v>79.650000000000006</v>
      </c>
      <c r="CT7" s="57">
        <v>76.73</v>
      </c>
      <c r="CU7" s="57">
        <v>84.42</v>
      </c>
      <c r="CV7" s="57">
        <v>84.94</v>
      </c>
      <c r="CW7" s="57">
        <v>84.81</v>
      </c>
      <c r="CX7" s="57">
        <v>79.42</v>
      </c>
      <c r="CY7" s="57">
        <v>79.2</v>
      </c>
      <c r="CZ7" s="57">
        <v>80.5</v>
      </c>
      <c r="DA7" s="57">
        <v>80.540000000000006</v>
      </c>
      <c r="DB7" s="57">
        <v>80.08</v>
      </c>
      <c r="DC7" s="57">
        <v>76.89</v>
      </c>
      <c r="DD7" s="57">
        <v>65.42</v>
      </c>
      <c r="DE7" s="57">
        <v>66.39</v>
      </c>
      <c r="DF7" s="57">
        <v>67.099999999999994</v>
      </c>
      <c r="DG7" s="57">
        <v>67.37</v>
      </c>
      <c r="DH7" s="57">
        <v>67.180000000000007</v>
      </c>
      <c r="DI7" s="57">
        <v>57.93</v>
      </c>
      <c r="DJ7" s="57">
        <v>58.88</v>
      </c>
      <c r="DK7" s="57">
        <v>59.48</v>
      </c>
      <c r="DL7" s="57">
        <v>60.09</v>
      </c>
      <c r="DM7" s="57">
        <v>60.35</v>
      </c>
      <c r="DN7" s="57">
        <v>59.52</v>
      </c>
      <c r="DO7" s="57">
        <v>19.5</v>
      </c>
      <c r="DP7" s="57">
        <v>23.2</v>
      </c>
      <c r="DQ7" s="57">
        <v>30.89</v>
      </c>
      <c r="DR7" s="57">
        <v>33.159999999999997</v>
      </c>
      <c r="DS7" s="57">
        <v>34.020000000000003</v>
      </c>
      <c r="DT7" s="57">
        <v>41.79</v>
      </c>
      <c r="DU7" s="57">
        <v>43.44</v>
      </c>
      <c r="DV7" s="57">
        <v>48.09</v>
      </c>
      <c r="DW7" s="57">
        <v>50.93</v>
      </c>
      <c r="DX7" s="57">
        <v>52.07</v>
      </c>
      <c r="DY7" s="57">
        <v>49.06</v>
      </c>
      <c r="DZ7" s="57">
        <v>0.14000000000000001</v>
      </c>
      <c r="EA7" s="57">
        <v>0</v>
      </c>
      <c r="EB7" s="57">
        <v>0.04</v>
      </c>
      <c r="EC7" s="57">
        <v>0.08</v>
      </c>
      <c r="ED7" s="57">
        <v>0.06</v>
      </c>
      <c r="EE7" s="57">
        <v>0.32</v>
      </c>
      <c r="EF7" s="57">
        <v>0.21</v>
      </c>
      <c r="EG7" s="57">
        <v>0.13</v>
      </c>
      <c r="EH7" s="57">
        <v>0.22</v>
      </c>
      <c r="EI7" s="57">
        <v>0.5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118.62</v>
      </c>
      <c r="V11" s="65">
        <f>IF(U6="-",NA(),U6)</f>
        <v>118.3</v>
      </c>
      <c r="W11" s="65">
        <f>IF(V6="-",NA(),V6)</f>
        <v>117.49</v>
      </c>
      <c r="X11" s="65">
        <f>IF(W6="-",NA(),W6)</f>
        <v>118.47</v>
      </c>
      <c r="Y11" s="65">
        <f>IF(X6="-",NA(),X6)</f>
        <v>118.24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117.4</v>
      </c>
      <c r="AR11" s="65">
        <f>IF(AQ6="-",NA(),AQ6)</f>
        <v>131.91999999999999</v>
      </c>
      <c r="AS11" s="65">
        <f>IF(AR6="-",NA(),AR6)</f>
        <v>126.83</v>
      </c>
      <c r="AT11" s="65">
        <f>IF(AS6="-",NA(),AS6)</f>
        <v>125.48</v>
      </c>
      <c r="AU11" s="65">
        <f>IF(AT6="-",NA(),AT6)</f>
        <v>130.96</v>
      </c>
      <c r="BA11" s="64" t="s">
        <v>23</v>
      </c>
      <c r="BB11" s="65">
        <f>IF(BA6="-",NA(),BA6)</f>
        <v>285.27999999999997</v>
      </c>
      <c r="BC11" s="65">
        <f>IF(BB6="-",NA(),BB6)</f>
        <v>266.79000000000002</v>
      </c>
      <c r="BD11" s="65">
        <f>IF(BC6="-",NA(),BC6)</f>
        <v>252.06</v>
      </c>
      <c r="BE11" s="65">
        <f>IF(BD6="-",NA(),BD6)</f>
        <v>249.1</v>
      </c>
      <c r="BF11" s="65">
        <f>IF(BE6="-",NA(),BE6)</f>
        <v>259</v>
      </c>
      <c r="BL11" s="64" t="s">
        <v>23</v>
      </c>
      <c r="BM11" s="65">
        <f>IF(BL6="-",NA(),BL6)</f>
        <v>116.4</v>
      </c>
      <c r="BN11" s="65">
        <f>IF(BM6="-",NA(),BM6)</f>
        <v>116.96</v>
      </c>
      <c r="BO11" s="65">
        <f>IF(BN6="-",NA(),BN6)</f>
        <v>115.54</v>
      </c>
      <c r="BP11" s="65">
        <f>IF(BO6="-",NA(),BO6)</f>
        <v>116.78</v>
      </c>
      <c r="BQ11" s="65">
        <f>IF(BP6="-",NA(),BP6)</f>
        <v>117.15</v>
      </c>
      <c r="BW11" s="64" t="s">
        <v>23</v>
      </c>
      <c r="BX11" s="65">
        <f>IF(BW6="-",NA(),BW6)</f>
        <v>24.94</v>
      </c>
      <c r="BY11" s="65">
        <f>IF(BX6="-",NA(),BX6)</f>
        <v>24.86</v>
      </c>
      <c r="BZ11" s="65">
        <f>IF(BY6="-",NA(),BY6)</f>
        <v>25.14</v>
      </c>
      <c r="CA11" s="65">
        <f>IF(BZ6="-",NA(),BZ6)</f>
        <v>24.87</v>
      </c>
      <c r="CB11" s="65">
        <f>IF(CA6="-",NA(),CA6)</f>
        <v>24.79</v>
      </c>
      <c r="CH11" s="64" t="s">
        <v>23</v>
      </c>
      <c r="CI11" s="65">
        <f>IF(CH6="-",NA(),CH6)</f>
        <v>56.74</v>
      </c>
      <c r="CJ11" s="65">
        <f>IF(CI6="-",NA(),CI6)</f>
        <v>56.8</v>
      </c>
      <c r="CK11" s="65">
        <f>IF(CJ6="-",NA(),CJ6)</f>
        <v>62.5</v>
      </c>
      <c r="CL11" s="65">
        <f>IF(CK6="-",NA(),CK6)</f>
        <v>61.95</v>
      </c>
      <c r="CM11" s="65">
        <f>IF(CL6="-",NA(),CL6)</f>
        <v>60.77</v>
      </c>
      <c r="CS11" s="64" t="s">
        <v>23</v>
      </c>
      <c r="CT11" s="65">
        <f>IF(CS6="-",NA(),CS6)</f>
        <v>79.650000000000006</v>
      </c>
      <c r="CU11" s="65">
        <f>IF(CT6="-",NA(),CT6)</f>
        <v>76.73</v>
      </c>
      <c r="CV11" s="65">
        <f>IF(CU6="-",NA(),CU6)</f>
        <v>84.42</v>
      </c>
      <c r="CW11" s="65">
        <f>IF(CV6="-",NA(),CV6)</f>
        <v>84.94</v>
      </c>
      <c r="CX11" s="65">
        <f>IF(CW6="-",NA(),CW6)</f>
        <v>84.81</v>
      </c>
      <c r="DD11" s="64" t="s">
        <v>23</v>
      </c>
      <c r="DE11" s="65">
        <f>IF(DD6="-",NA(),DD6)</f>
        <v>65.42</v>
      </c>
      <c r="DF11" s="65">
        <f>IF(DE6="-",NA(),DE6)</f>
        <v>66.39</v>
      </c>
      <c r="DG11" s="65">
        <f>IF(DF6="-",NA(),DF6)</f>
        <v>67.099999999999994</v>
      </c>
      <c r="DH11" s="65">
        <f>IF(DG6="-",NA(),DG6)</f>
        <v>67.37</v>
      </c>
      <c r="DI11" s="65">
        <f>IF(DH6="-",NA(),DH6)</f>
        <v>67.180000000000007</v>
      </c>
      <c r="DO11" s="64" t="s">
        <v>23</v>
      </c>
      <c r="DP11" s="65">
        <f>IF(DO6="-",NA(),DO6)</f>
        <v>19.5</v>
      </c>
      <c r="DQ11" s="65">
        <f>IF(DP6="-",NA(),DP6)</f>
        <v>23.2</v>
      </c>
      <c r="DR11" s="65">
        <f>IF(DQ6="-",NA(),DQ6)</f>
        <v>30.89</v>
      </c>
      <c r="DS11" s="65">
        <f>IF(DR6="-",NA(),DR6)</f>
        <v>33.159999999999997</v>
      </c>
      <c r="DT11" s="65">
        <f>IF(DS6="-",NA(),DS6)</f>
        <v>34.020000000000003</v>
      </c>
      <c r="DZ11" s="64" t="s">
        <v>23</v>
      </c>
      <c r="EA11" s="65">
        <f>IF(DZ6="-",NA(),DZ6)</f>
        <v>0.14000000000000001</v>
      </c>
      <c r="EB11" s="65">
        <f>IF(EA6="-",NA(),EA6)</f>
        <v>0</v>
      </c>
      <c r="EC11" s="65">
        <f>IF(EB6="-",NA(),EB6)</f>
        <v>0.04</v>
      </c>
      <c r="ED11" s="65">
        <f>IF(EC6="-",NA(),EC6)</f>
        <v>0.08</v>
      </c>
      <c r="EE11" s="65">
        <f>IF(ED6="-",NA(),ED6)</f>
        <v>0.06</v>
      </c>
    </row>
    <row r="12" spans="1:140" x14ac:dyDescent="0.15">
      <c r="T12" s="64" t="s">
        <v>24</v>
      </c>
      <c r="U12" s="65">
        <f>IF(Y6="-",NA(),Y6)</f>
        <v>121.58</v>
      </c>
      <c r="V12" s="65">
        <f>IF(Z6="-",NA(),Z6)</f>
        <v>121.19</v>
      </c>
      <c r="W12" s="65">
        <f>IF(AA6="-",NA(),AA6)</f>
        <v>120.32</v>
      </c>
      <c r="X12" s="65">
        <f>IF(AB6="-",NA(),AB6)</f>
        <v>119.89</v>
      </c>
      <c r="Y12" s="65">
        <f>IF(AC6="-",NA(),AC6)</f>
        <v>119.93</v>
      </c>
      <c r="AE12" s="64" t="s">
        <v>24</v>
      </c>
      <c r="AF12" s="65">
        <f>IF(AJ6="-",NA(),AJ6)</f>
        <v>22.44</v>
      </c>
      <c r="AG12" s="65">
        <f t="shared" ref="AG12:AJ12" si="10">IF(AK6="-",NA(),AK6)</f>
        <v>18.82</v>
      </c>
      <c r="AH12" s="65">
        <f t="shared" si="10"/>
        <v>17.88</v>
      </c>
      <c r="AI12" s="65">
        <f t="shared" si="10"/>
        <v>16.670000000000002</v>
      </c>
      <c r="AJ12" s="65">
        <f t="shared" si="10"/>
        <v>9.4700000000000006</v>
      </c>
      <c r="AP12" s="64" t="s">
        <v>24</v>
      </c>
      <c r="AQ12" s="65">
        <f>IF(AU6="-",NA(),AU6)</f>
        <v>345.05</v>
      </c>
      <c r="AR12" s="65">
        <f t="shared" ref="AR12:AU12" si="11">IF(AV6="-",NA(),AV6)</f>
        <v>379.14</v>
      </c>
      <c r="AS12" s="65">
        <f t="shared" si="11"/>
        <v>394.58</v>
      </c>
      <c r="AT12" s="65">
        <f t="shared" si="11"/>
        <v>368.36</v>
      </c>
      <c r="AU12" s="65">
        <f t="shared" si="11"/>
        <v>380.84</v>
      </c>
      <c r="BA12" s="64" t="s">
        <v>24</v>
      </c>
      <c r="BB12" s="65">
        <f>IF(BF6="-",NA(),BF6)</f>
        <v>255.89</v>
      </c>
      <c r="BC12" s="65">
        <f t="shared" ref="BC12:BF12" si="12">IF(BG6="-",NA(),BG6)</f>
        <v>242.57</v>
      </c>
      <c r="BD12" s="65">
        <f t="shared" si="12"/>
        <v>235.79</v>
      </c>
      <c r="BE12" s="65">
        <f t="shared" si="12"/>
        <v>227.51</v>
      </c>
      <c r="BF12" s="65">
        <f t="shared" si="12"/>
        <v>225.72</v>
      </c>
      <c r="BL12" s="64" t="s">
        <v>24</v>
      </c>
      <c r="BM12" s="65">
        <f>IF(BQ6="-",NA(),BQ6)</f>
        <v>118.99</v>
      </c>
      <c r="BN12" s="65">
        <f t="shared" ref="BN12:BQ12" si="13">IF(BR6="-",NA(),BR6)</f>
        <v>119.17</v>
      </c>
      <c r="BO12" s="65">
        <f t="shared" si="13"/>
        <v>117.72</v>
      </c>
      <c r="BP12" s="65">
        <f t="shared" si="13"/>
        <v>117.69</v>
      </c>
      <c r="BQ12" s="65">
        <f t="shared" si="13"/>
        <v>116.75</v>
      </c>
      <c r="BW12" s="64" t="s">
        <v>24</v>
      </c>
      <c r="BX12" s="65">
        <f>IF(CB6="-",NA(),CB6)</f>
        <v>16.850000000000001</v>
      </c>
      <c r="BY12" s="65">
        <f t="shared" ref="BY12:CB12" si="14">IF(CC6="-",NA(),CC6)</f>
        <v>16.8</v>
      </c>
      <c r="BZ12" s="65">
        <f t="shared" si="14"/>
        <v>17.03</v>
      </c>
      <c r="CA12" s="65">
        <f t="shared" si="14"/>
        <v>17.07</v>
      </c>
      <c r="CB12" s="65">
        <f t="shared" si="14"/>
        <v>17.22</v>
      </c>
      <c r="CH12" s="64" t="s">
        <v>24</v>
      </c>
      <c r="CI12" s="65">
        <f>IF(CM6="-",NA(),CM6)</f>
        <v>57.55</v>
      </c>
      <c r="CJ12" s="65">
        <f t="shared" ref="CJ12:CM12" si="15">IF(CN6="-",NA(),CN6)</f>
        <v>57.69</v>
      </c>
      <c r="CK12" s="65">
        <f t="shared" si="15"/>
        <v>58.56</v>
      </c>
      <c r="CL12" s="65">
        <f t="shared" si="15"/>
        <v>57.96</v>
      </c>
      <c r="CM12" s="65">
        <f t="shared" si="15"/>
        <v>56</v>
      </c>
      <c r="CS12" s="64" t="s">
        <v>24</v>
      </c>
      <c r="CT12" s="65">
        <f>IF(CX6="-",NA(),CX6)</f>
        <v>79.42</v>
      </c>
      <c r="CU12" s="65">
        <f t="shared" ref="CU12:CX12" si="16">IF(CY6="-",NA(),CY6)</f>
        <v>79.2</v>
      </c>
      <c r="CV12" s="65">
        <f t="shared" si="16"/>
        <v>80.5</v>
      </c>
      <c r="CW12" s="65">
        <f t="shared" si="16"/>
        <v>80.540000000000006</v>
      </c>
      <c r="CX12" s="65">
        <f t="shared" si="16"/>
        <v>80.08</v>
      </c>
      <c r="DD12" s="64" t="s">
        <v>24</v>
      </c>
      <c r="DE12" s="65">
        <f>IF(DI6="-",NA(),DI6)</f>
        <v>57.93</v>
      </c>
      <c r="DF12" s="65">
        <f t="shared" ref="DF12:DI12" si="17">IF(DJ6="-",NA(),DJ6)</f>
        <v>58.88</v>
      </c>
      <c r="DG12" s="65">
        <f t="shared" si="17"/>
        <v>59.48</v>
      </c>
      <c r="DH12" s="65">
        <f t="shared" si="17"/>
        <v>60.09</v>
      </c>
      <c r="DI12" s="65">
        <f t="shared" si="17"/>
        <v>60.35</v>
      </c>
      <c r="DO12" s="64" t="s">
        <v>24</v>
      </c>
      <c r="DP12" s="65">
        <f>IF(DT6="-",NA(),DT6)</f>
        <v>41.79</v>
      </c>
      <c r="DQ12" s="65">
        <f t="shared" ref="DQ12:DT12" si="18">IF(DU6="-",NA(),DU6)</f>
        <v>43.44</v>
      </c>
      <c r="DR12" s="65">
        <f t="shared" si="18"/>
        <v>48.09</v>
      </c>
      <c r="DS12" s="65">
        <f t="shared" si="18"/>
        <v>50.93</v>
      </c>
      <c r="DT12" s="65">
        <f t="shared" si="18"/>
        <v>52.07</v>
      </c>
      <c r="DZ12" s="64" t="s">
        <v>24</v>
      </c>
      <c r="EA12" s="65">
        <f>IF(EE6="-",NA(),EE6)</f>
        <v>0.32</v>
      </c>
      <c r="EB12" s="65">
        <f t="shared" ref="EB12:EE12" si="19">IF(EF6="-",NA(),EF6)</f>
        <v>0.21</v>
      </c>
      <c r="EC12" s="65">
        <f t="shared" si="19"/>
        <v>0.13</v>
      </c>
      <c r="ED12" s="65">
        <f t="shared" si="19"/>
        <v>0.22</v>
      </c>
      <c r="EE12" s="65">
        <f t="shared" si="19"/>
        <v>0.5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2022-01-14T08:41:40Z</cp:lastPrinted>
  <dcterms:created xsi:type="dcterms:W3CDTF">2021-12-03T08:59:20Z</dcterms:created>
  <dcterms:modified xsi:type="dcterms:W3CDTF">2022-01-28T06:24:22Z</dcterms:modified>
  <cp:category/>
</cp:coreProperties>
</file>