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4.111.42\keieikanri\予算共有\10 経営戦略\93 経営計画（経営分析）\R6(R5年度決算)\06 HP公表\"/>
    </mc:Choice>
  </mc:AlternateContent>
  <xr:revisionPtr revIDLastSave="0" documentId="13_ncr:1_{2F278041-62B4-4612-99CC-5C1C3E16B363}" xr6:coauthVersionLast="47" xr6:coauthVersionMax="47" xr10:uidLastSave="{00000000-0000-0000-0000-000000000000}"/>
  <workbookProtection workbookAlgorithmName="SHA-512" workbookHashValue="3ACnUdzgPs3DVrf58yDPq3AmNAdj20dz5d2rnE6dFbu8u1wl6uySlW4e5w+zeMrQDduKa3OoFlOtHcy/RzOhKA==" workbookSaltValue="DgSaPktKYx5UodhfbEN1+w==" workbookSpinCount="100000" lockStructure="1"/>
  <bookViews>
    <workbookView xWindow="-28920" yWindow="3525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<sst xmlns="http://schemas.openxmlformats.org/spreadsheetml/2006/main" count="228" uniqueCount="112">
  <si>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</si>
  <si>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</si>
  <si>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</si>
  <si>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</si>
  <si>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</si>
  <si>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</si>
  <si>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</si>
  <si>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</si>
  <si>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</si>
  <si>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</si>
  <si>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</si>
  <si>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</si>
  <si>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</si>
  <si>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</si>
  <si>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</si>
  <si>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</si>
  <si>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</si>
  <si>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</si>
  <si>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</si>
  <si>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</si>
  <si>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</si>
  <si>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</si>
  <si>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</si>
  <si>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</si>
  <si>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</si>
  <si>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</si>
  <si>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</si>
  <si>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</si>
  <si>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</si>
  <si>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</si>
  <si>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</si>
  <si>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</si>
  <si>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</si>
  <si>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</si>
  <si>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</si>
  <si>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</si>
  <si>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</si>
  <si>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</si>
  <si>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</si>
  <si>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</si>
  <si>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</si>
  <si>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</si>
  <si>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</si>
  <si>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</si>
  <si>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</si>
  <si>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</si>
  <si>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</si>
  <si>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</si>
  <si>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</si>
  <si>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</si>
  <si>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</si>
  <si>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</si>
  <si>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</si>
  <si>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</si>
  <si>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</si>
  <si>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</si>
  <si>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</si>
  <si>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</si>
  <si>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</si>
  <si>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</si>
  <si>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</si>
  <si>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</si>
  <si>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</si>
  <si>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</si>
  <si>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</si>
  <si>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</si>
  <si>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</si>
  <si>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</si>
  <si>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</si>
  <si>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</si>
  <si>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</si>
  <si>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</si>
  <si>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</si>
  <si>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</si>
  <si>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</si>
  <si>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</si>
  <si>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</si>
  <si>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</si>
  <si>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</si>
  <si>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</si>
  <si>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</si>
  <si>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</si>
  <si>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</si>
  <si>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</si>
  <si>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</si>
  <si>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</si>
  <si>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</si>
  <si>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</si>
  <si>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</si>
  <si>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</si>
  <si>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</si>
  <si>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</si>
  <si>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</si>
  <si>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</si>
  <si>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</si>
  <si>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</si>
  <si>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</si>
  <si>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</si>
  <si>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</si>
  <si>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</si>
  <si>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</si>
  <si>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</si>
  <si>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</si>
  <si>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</si>
  <si>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</si>
  <si>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</si>
  <si>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</si>
  <si>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</si>
  <si>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</si>
  <si>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【老朽化の状況】
　昭和40年代から50年代に集中的に建設されたことから、老朽化が進んでおり、①有形固定資産減価償却率、②管路経年化率とも、類似団体平均より高めの割合を示している。
【管路の更新状況】
　「水道事業老朽化施設更新計画」（計画期間：平成30年度～令和12年度）に基づき計画的に更新を行っているが、管路更新工事は複数年にかけて行われ、単年度に更新した管路延長の割合を表す③管路更新率は年度で数値にばらつきが生じており、令和5年度は類似団体平均値をやや下回っている。</t>
    <phoneticPr fontId="4"/>
  </si>
  <si>
    <t>　愛知県水道用水供給事業の経営状況は健全であるが、物価上昇の継続及び地震防災対策、老朽化施設更新の実施により、費用が増加する見込みであることから、令和6年3月に投資・財政計画を見直した「企業庁経営戦略（改訂版）（計画期間：平成28年度～令和7年度）」に基づき、引き続き効率化等を推進し、今後とも健全経営に努めていく。</t>
    <rPh sb="101" eb="103">
      <t>カイテイ</t>
    </rPh>
    <phoneticPr fontId="4"/>
  </si>
  <si>
    <t>【健全性】
　本県の水道用水供給事業は、企業債等の借換えや繰上償還による支払利息の軽減等、経営の合理化に努めてきたことから、①経常収支比率及び⑤料金回収率は100％を超えて推移し、②累積欠損金は発生しておらず、⑥給水原価は類似団体平均を下回っている。また、令和4年度以降は、燃料価格の高騰に伴う電気料金の増額や物価上昇があったため、⑥給水原価が上昇していることから、⑤料金回収率及び①経常収支比率は減少傾向にある。
　また、④企業債残高対給水収益比率は概ね横ばいで推移しており、③流動比率も100%を超えていることから、経営状況については健全な状態である。
【効率性】
　施設は良好な状態で運営しており、利用状況については、⑦施設利用率が類似団体平均を上回り、⑧有収率も99％を超えて推移していることから、効率的な施設利用ができている。</t>
    <rPh sb="199" eb="203">
      <t>ゲンショウケイコウ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</si>
</sst>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0.16</c:v>
                </c:pt>
                <c:pt idx="2">
                  <c:v>0.03</c:v>
                </c:pt>
                <c:pt idx="3">
                  <c:v>0.31</c:v>
                </c:pt>
                <c:pt idx="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B-4C0C-8415-6A4D8AE9A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0.32</c:v>
                </c:pt>
                <c:pt idx="2">
                  <c:v>0.28000000000000003</c:v>
                </c:pt>
                <c:pt idx="3">
                  <c:v>0.4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C0C-8415-6A4D8AE9A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65.17</c:v>
                </c:pt>
                <c:pt idx="1">
                  <c:v>66.489999999999995</c:v>
                </c:pt>
                <c:pt idx="2">
                  <c:v>65.87</c:v>
                </c:pt>
                <c:pt idx="3">
                  <c:v>65.5</c:v>
                </c:pt>
                <c:pt idx="4">
                  <c:v>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1-4435-8DFB-677A20B9D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61.69</c:v>
                </c:pt>
                <c:pt idx="1">
                  <c:v>62.26</c:v>
                </c:pt>
                <c:pt idx="2">
                  <c:v>62.22</c:v>
                </c:pt>
                <c:pt idx="3">
                  <c:v>61.45</c:v>
                </c:pt>
                <c:pt idx="4">
                  <c:v>61.63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1-4435-8DFB-677A20B9D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99.62</c:v>
                </c:pt>
                <c:pt idx="1">
                  <c:v>99.6</c:v>
                </c:pt>
                <c:pt idx="2">
                  <c:v>99.66</c:v>
                </c:pt>
                <c:pt idx="3">
                  <c:v>99.54</c:v>
                </c:pt>
                <c:pt idx="4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D-4F95-A81A-938591BA3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100.16</c:v>
                </c:pt>
                <c:pt idx="2">
                  <c:v>100.28</c:v>
                </c:pt>
                <c:pt idx="3">
                  <c:v>100.29</c:v>
                </c:pt>
                <c:pt idx="4">
                  <c:v>100.36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D-4F95-A81A-938591BA3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107.72</c:v>
                </c:pt>
                <c:pt idx="1">
                  <c:v>108.63</c:v>
                </c:pt>
                <c:pt idx="2">
                  <c:v>108.75</c:v>
                </c:pt>
                <c:pt idx="3">
                  <c:v>101.06</c:v>
                </c:pt>
                <c:pt idx="4">
                  <c:v>101.38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9-4B93-8CE0-CC65E7203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112.91</c:v>
                </c:pt>
                <c:pt idx="1">
                  <c:v>111.13</c:v>
                </c:pt>
                <c:pt idx="2">
                  <c:v>112.49</c:v>
                </c:pt>
                <c:pt idx="3">
                  <c:v>107.33</c:v>
                </c:pt>
                <c:pt idx="4">
                  <c:v>108.93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9-4B93-8CE0-CC65E7203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59.02</c:v>
                </c:pt>
                <c:pt idx="1">
                  <c:v>60.28</c:v>
                </c:pt>
                <c:pt idx="2">
                  <c:v>60.09</c:v>
                </c:pt>
                <c:pt idx="3">
                  <c:v>59.97</c:v>
                </c:pt>
                <c:pt idx="4">
                  <c:v>60.83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8-4B15-AAFE-9A972BA8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56.48</c:v>
                </c:pt>
                <c:pt idx="1">
                  <c:v>57.5</c:v>
                </c:pt>
                <c:pt idx="2">
                  <c:v>58.52</c:v>
                </c:pt>
                <c:pt idx="3">
                  <c:v>59.51</c:v>
                </c:pt>
                <c:pt idx="4">
                  <c:v>60.24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8-4B15-AAFE-9A972BA8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52.33</c:v>
                </c:pt>
                <c:pt idx="1">
                  <c:v>54.44</c:v>
                </c:pt>
                <c:pt idx="2">
                  <c:v>56.12</c:v>
                </c:pt>
                <c:pt idx="3">
                  <c:v>57.03</c:v>
                </c:pt>
                <c:pt idx="4">
                  <c:v>58.48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B-46E6-997C-3AF5D864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27.61</c:v>
                </c:pt>
                <c:pt idx="1">
                  <c:v>30.3</c:v>
                </c:pt>
                <c:pt idx="2">
                  <c:v>31.74</c:v>
                </c:pt>
                <c:pt idx="3">
                  <c:v>32.380000000000003</c:v>
                </c:pt>
                <c:pt idx="4">
                  <c:v>34.479999999999997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B-46E6-997C-3AF5D864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6-4CF1-A261-0772E800E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9.92</c:v>
                </c:pt>
                <c:pt idx="1">
                  <c:v>12.29</c:v>
                </c:pt>
                <c:pt idx="2">
                  <c:v>8.77</c:v>
                </c:pt>
                <c:pt idx="3">
                  <c:v>8.81</c:v>
                </c:pt>
                <c:pt idx="4">
                  <c:v>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6-4CF1-A261-0772E800E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120.18</c:v>
                </c:pt>
                <c:pt idx="1">
                  <c:v>134.33000000000001</c:v>
                </c:pt>
                <c:pt idx="2">
                  <c:v>173.57</c:v>
                </c:pt>
                <c:pt idx="3">
                  <c:v>182.57</c:v>
                </c:pt>
                <c:pt idx="4">
                  <c:v>174.38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1-4026-8A08-CCFF86911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271.10000000000002</c:v>
                </c:pt>
                <c:pt idx="1">
                  <c:v>284.45</c:v>
                </c:pt>
                <c:pt idx="2">
                  <c:v>309.23</c:v>
                </c:pt>
                <c:pt idx="3">
                  <c:v>313.43</c:v>
                </c:pt>
                <c:pt idx="4">
                  <c:v>303.10000000000002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C1-4026-8A08-CCFF86911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232.73</c:v>
                </c:pt>
                <c:pt idx="1">
                  <c:v>232.14</c:v>
                </c:pt>
                <c:pt idx="2">
                  <c:v>232.5</c:v>
                </c:pt>
                <c:pt idx="3">
                  <c:v>229.11</c:v>
                </c:pt>
                <c:pt idx="4">
                  <c:v>228.09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B-4B83-BEC5-A0BF6834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272.95999999999998</c:v>
                </c:pt>
                <c:pt idx="1">
                  <c:v>260.95999999999998</c:v>
                </c:pt>
                <c:pt idx="2">
                  <c:v>240.07</c:v>
                </c:pt>
                <c:pt idx="3">
                  <c:v>224.81</c:v>
                </c:pt>
                <c:pt idx="4">
                  <c:v>210.83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B-4B83-BEC5-A0BF6834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107.58</c:v>
                </c:pt>
                <c:pt idx="1">
                  <c:v>108.67</c:v>
                </c:pt>
                <c:pt idx="2">
                  <c:v>108.79</c:v>
                </c:pt>
                <c:pt idx="3">
                  <c:v>100.24</c:v>
                </c:pt>
                <c:pt idx="4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7-424A-8E1C-0F08B587A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112.84</c:v>
                </c:pt>
                <c:pt idx="1">
                  <c:v>110.77</c:v>
                </c:pt>
                <c:pt idx="2">
                  <c:v>112.35</c:v>
                </c:pt>
                <c:pt idx="3">
                  <c:v>106.47</c:v>
                </c:pt>
                <c:pt idx="4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7-424A-8E1C-0F08B587A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62.98</c:v>
                </c:pt>
                <c:pt idx="1">
                  <c:v>61.58</c:v>
                </c:pt>
                <c:pt idx="2">
                  <c:v>61.71</c:v>
                </c:pt>
                <c:pt idx="3">
                  <c:v>67.239999999999995</c:v>
                </c:pt>
                <c:pt idx="4">
                  <c:v>67.56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C-4AEF-B2B7-5F47A072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73.849999999999994</c:v>
                </c:pt>
                <c:pt idx="1">
                  <c:v>73.180000000000007</c:v>
                </c:pt>
                <c:pt idx="2">
                  <c:v>73.05</c:v>
                </c:pt>
                <c:pt idx="3">
                  <c:v>77.53</c:v>
                </c:pt>
                <c:pt idx="4">
                  <c:v>76.25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C-4AEF-B2B7-5F47A072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2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2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6" t="str">
        <f>データ!H6</f>
        <v>愛知県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2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用水供給事業</v>
      </c>
      <c r="Q8" s="74"/>
      <c r="R8" s="74"/>
      <c r="S8" s="74"/>
      <c r="T8" s="74"/>
      <c r="U8" s="74"/>
      <c r="V8" s="74"/>
      <c r="W8" s="74" t="str">
        <f>データ!$L$6</f>
        <v>B</v>
      </c>
      <c r="X8" s="74"/>
      <c r="Y8" s="74"/>
      <c r="Z8" s="74"/>
      <c r="AA8" s="74"/>
      <c r="AB8" s="74"/>
      <c r="AC8" s="74"/>
      <c r="AD8" s="74" t="str">
        <f>データ!$M$6</f>
        <v>自治体職員</v>
      </c>
      <c r="AE8" s="74"/>
      <c r="AF8" s="74"/>
      <c r="AG8" s="74"/>
      <c r="AH8" s="74"/>
      <c r="AI8" s="74"/>
      <c r="AJ8" s="74"/>
      <c r="AK8" s="2"/>
      <c r="AL8" s="65">
        <f>データ!$R$6</f>
        <v>7500882</v>
      </c>
      <c r="AM8" s="65"/>
      <c r="AN8" s="65"/>
      <c r="AO8" s="65"/>
      <c r="AP8" s="65"/>
      <c r="AQ8" s="65"/>
      <c r="AR8" s="65"/>
      <c r="AS8" s="65"/>
      <c r="AT8" s="36">
        <f>データ!$S$6</f>
        <v>5173.1899999999996</v>
      </c>
      <c r="AU8" s="37"/>
      <c r="AV8" s="37"/>
      <c r="AW8" s="37"/>
      <c r="AX8" s="37"/>
      <c r="AY8" s="37"/>
      <c r="AZ8" s="37"/>
      <c r="BA8" s="37"/>
      <c r="BB8" s="54">
        <f>データ!$T$6</f>
        <v>1449.95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77.39</v>
      </c>
      <c r="J10" s="37"/>
      <c r="K10" s="37"/>
      <c r="L10" s="37"/>
      <c r="M10" s="37"/>
      <c r="N10" s="37"/>
      <c r="O10" s="64"/>
      <c r="P10" s="54">
        <f>データ!$P$6</f>
        <v>99.04</v>
      </c>
      <c r="Q10" s="54"/>
      <c r="R10" s="54"/>
      <c r="S10" s="54"/>
      <c r="T10" s="54"/>
      <c r="U10" s="54"/>
      <c r="V10" s="54"/>
      <c r="W10" s="65">
        <f>データ!$Q$6</f>
        <v>0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5049010</v>
      </c>
      <c r="AM10" s="65"/>
      <c r="AN10" s="65"/>
      <c r="AO10" s="65"/>
      <c r="AP10" s="65"/>
      <c r="AQ10" s="65"/>
      <c r="AR10" s="65"/>
      <c r="AS10" s="65"/>
      <c r="AT10" s="36">
        <f>データ!$V$6</f>
        <v>3136.99</v>
      </c>
      <c r="AU10" s="37"/>
      <c r="AV10" s="37"/>
      <c r="AW10" s="37"/>
      <c r="AX10" s="37"/>
      <c r="AY10" s="37"/>
      <c r="AZ10" s="37"/>
      <c r="BA10" s="37"/>
      <c r="BB10" s="54">
        <f>データ!$W$6</f>
        <v>1609.51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9" t="s">
        <v>111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9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9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9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9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9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9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9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9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9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9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9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9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9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9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9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9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9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9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9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9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9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9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9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9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9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9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9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109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2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2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110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【108.93】</v>
      </c>
      <c r="F85" s="13" t="str">
        <f>データ!AS6</f>
        <v>【8.48】</v>
      </c>
      <c r="G85" s="13" t="str">
        <f>データ!BD6</f>
        <v>【303.10】</v>
      </c>
      <c r="H85" s="13" t="str">
        <f>データ!BO6</f>
        <v>【210.83】</v>
      </c>
      <c r="I85" s="13" t="str">
        <f>データ!BZ6</f>
        <v>【107.70】</v>
      </c>
      <c r="J85" s="13" t="str">
        <f>データ!CK6</f>
        <v>【76.25】</v>
      </c>
      <c r="K85" s="13" t="str">
        <f>データ!CV6</f>
        <v>【61.63】</v>
      </c>
      <c r="L85" s="13" t="str">
        <f>データ!DG6</f>
        <v>【100.36】</v>
      </c>
      <c r="M85" s="13" t="str">
        <f>データ!DR6</f>
        <v>【60.24】</v>
      </c>
      <c r="N85" s="13" t="str">
        <f>データ!EC6</f>
        <v>【34.48】</v>
      </c>
      <c r="O85" s="13" t="str">
        <f>データ!EN6</f>
        <v>【0.27】</v>
      </c>
    </row>
  </sheetData>
  <sheetProtection algorithmName="SHA-512" hashValue="3e9i2TjvRci4ur8rDzcFxDtjOVjsuHF+L1KFJnG1WPl0oX8wbviAHimsuoT3jeA094+yqrRZBe8DAvIcLKNJgg==" saltValue="k/XgM3NBQYxCUiTYk19aO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230006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愛知県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自治体職員</v>
      </c>
      <c r="N6" s="21" t="str">
        <f t="shared" si="3"/>
        <v>-</v>
      </c>
      <c r="O6" s="21">
        <f t="shared" si="3"/>
        <v>77.39</v>
      </c>
      <c r="P6" s="21">
        <f t="shared" si="3"/>
        <v>99.04</v>
      </c>
      <c r="Q6" s="21">
        <f t="shared" si="3"/>
        <v>0</v>
      </c>
      <c r="R6" s="21">
        <f t="shared" si="3"/>
        <v>7500882</v>
      </c>
      <c r="S6" s="21">
        <f t="shared" si="3"/>
        <v>5173.1899999999996</v>
      </c>
      <c r="T6" s="21">
        <f t="shared" si="3"/>
        <v>1449.95</v>
      </c>
      <c r="U6" s="21">
        <f t="shared" si="3"/>
        <v>5049010</v>
      </c>
      <c r="V6" s="21">
        <f t="shared" si="3"/>
        <v>3136.99</v>
      </c>
      <c r="W6" s="21">
        <f t="shared" si="3"/>
        <v>1609.51</v>
      </c>
      <c r="X6" s="22">
        <f>IF(X7="",NA(),X7)</f>
        <v>107.72</v>
      </c>
      <c r="Y6" s="22">
        <f t="shared" ref="Y6:AG6" si="4">IF(Y7="",NA(),Y7)</f>
        <v>108.63</v>
      </c>
      <c r="Z6" s="22">
        <f t="shared" si="4"/>
        <v>108.75</v>
      </c>
      <c r="AA6" s="22">
        <f t="shared" si="4"/>
        <v>101.06</v>
      </c>
      <c r="AB6" s="22">
        <f t="shared" si="4"/>
        <v>101.38</v>
      </c>
      <c r="AC6" s="22">
        <f t="shared" si="4"/>
        <v>112.91</v>
      </c>
      <c r="AD6" s="22">
        <f t="shared" si="4"/>
        <v>111.13</v>
      </c>
      <c r="AE6" s="22">
        <f t="shared" si="4"/>
        <v>112.49</v>
      </c>
      <c r="AF6" s="22">
        <f t="shared" si="4"/>
        <v>107.33</v>
      </c>
      <c r="AG6" s="22">
        <f t="shared" si="4"/>
        <v>108.93</v>
      </c>
      <c r="AH6" s="21" t="str">
        <f>IF(AH7="","",IF(AH7="-","【-】","【"&amp;SUBSTITUTE(TEXT(AH7,"#,##0.00"),"-","△")&amp;"】"))</f>
        <v>【108.93】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9.92</v>
      </c>
      <c r="AO6" s="22">
        <f t="shared" si="5"/>
        <v>12.29</v>
      </c>
      <c r="AP6" s="22">
        <f t="shared" si="5"/>
        <v>8.77</v>
      </c>
      <c r="AQ6" s="22">
        <f t="shared" si="5"/>
        <v>8.81</v>
      </c>
      <c r="AR6" s="22">
        <f t="shared" si="5"/>
        <v>8.48</v>
      </c>
      <c r="AS6" s="21" t="str">
        <f>IF(AS7="","",IF(AS7="-","【-】","【"&amp;SUBSTITUTE(TEXT(AS7,"#,##0.00"),"-","△")&amp;"】"))</f>
        <v>【8.48】</v>
      </c>
      <c r="AT6" s="22">
        <f>IF(AT7="",NA(),AT7)</f>
        <v>120.18</v>
      </c>
      <c r="AU6" s="22">
        <f t="shared" ref="AU6:BC6" si="6">IF(AU7="",NA(),AU7)</f>
        <v>134.33000000000001</v>
      </c>
      <c r="AV6" s="22">
        <f t="shared" si="6"/>
        <v>173.57</v>
      </c>
      <c r="AW6" s="22">
        <f t="shared" si="6"/>
        <v>182.57</v>
      </c>
      <c r="AX6" s="22">
        <f t="shared" si="6"/>
        <v>174.38</v>
      </c>
      <c r="AY6" s="22">
        <f t="shared" si="6"/>
        <v>271.10000000000002</v>
      </c>
      <c r="AZ6" s="22">
        <f t="shared" si="6"/>
        <v>284.45</v>
      </c>
      <c r="BA6" s="22">
        <f t="shared" si="6"/>
        <v>309.23</v>
      </c>
      <c r="BB6" s="22">
        <f t="shared" si="6"/>
        <v>313.43</v>
      </c>
      <c r="BC6" s="22">
        <f t="shared" si="6"/>
        <v>303.10000000000002</v>
      </c>
      <c r="BD6" s="21" t="str">
        <f>IF(BD7="","",IF(BD7="-","【-】","【"&amp;SUBSTITUTE(TEXT(BD7,"#,##0.00"),"-","△")&amp;"】"))</f>
        <v>【303.10】</v>
      </c>
      <c r="BE6" s="22">
        <f>IF(BE7="",NA(),BE7)</f>
        <v>232.73</v>
      </c>
      <c r="BF6" s="22">
        <f t="shared" ref="BF6:BN6" si="7">IF(BF7="",NA(),BF7)</f>
        <v>232.14</v>
      </c>
      <c r="BG6" s="22">
        <f t="shared" si="7"/>
        <v>232.5</v>
      </c>
      <c r="BH6" s="22">
        <f t="shared" si="7"/>
        <v>229.11</v>
      </c>
      <c r="BI6" s="22">
        <f t="shared" si="7"/>
        <v>228.09</v>
      </c>
      <c r="BJ6" s="22">
        <f t="shared" si="7"/>
        <v>272.95999999999998</v>
      </c>
      <c r="BK6" s="22">
        <f t="shared" si="7"/>
        <v>260.95999999999998</v>
      </c>
      <c r="BL6" s="22">
        <f t="shared" si="7"/>
        <v>240.07</v>
      </c>
      <c r="BM6" s="22">
        <f t="shared" si="7"/>
        <v>224.81</v>
      </c>
      <c r="BN6" s="22">
        <f t="shared" si="7"/>
        <v>210.83</v>
      </c>
      <c r="BO6" s="21" t="str">
        <f>IF(BO7="","",IF(BO7="-","【-】","【"&amp;SUBSTITUTE(TEXT(BO7,"#,##0.00"),"-","△")&amp;"】"))</f>
        <v>【210.83】</v>
      </c>
      <c r="BP6" s="22">
        <f>IF(BP7="",NA(),BP7)</f>
        <v>107.58</v>
      </c>
      <c r="BQ6" s="22">
        <f t="shared" ref="BQ6:BY6" si="8">IF(BQ7="",NA(),BQ7)</f>
        <v>108.67</v>
      </c>
      <c r="BR6" s="22">
        <f t="shared" si="8"/>
        <v>108.79</v>
      </c>
      <c r="BS6" s="22">
        <f t="shared" si="8"/>
        <v>100.24</v>
      </c>
      <c r="BT6" s="22">
        <f t="shared" si="8"/>
        <v>100.1</v>
      </c>
      <c r="BU6" s="22">
        <f t="shared" si="8"/>
        <v>112.84</v>
      </c>
      <c r="BV6" s="22">
        <f t="shared" si="8"/>
        <v>110.77</v>
      </c>
      <c r="BW6" s="22">
        <f t="shared" si="8"/>
        <v>112.35</v>
      </c>
      <c r="BX6" s="22">
        <f t="shared" si="8"/>
        <v>106.47</v>
      </c>
      <c r="BY6" s="22">
        <f t="shared" si="8"/>
        <v>107.7</v>
      </c>
      <c r="BZ6" s="21" t="str">
        <f>IF(BZ7="","",IF(BZ7="-","【-】","【"&amp;SUBSTITUTE(TEXT(BZ7,"#,##0.00"),"-","△")&amp;"】"))</f>
        <v>【107.70】</v>
      </c>
      <c r="CA6" s="22">
        <f>IF(CA7="",NA(),CA7)</f>
        <v>62.98</v>
      </c>
      <c r="CB6" s="22">
        <f t="shared" ref="CB6:CJ6" si="9">IF(CB7="",NA(),CB7)</f>
        <v>61.58</v>
      </c>
      <c r="CC6" s="22">
        <f t="shared" si="9"/>
        <v>61.71</v>
      </c>
      <c r="CD6" s="22">
        <f t="shared" si="9"/>
        <v>67.239999999999995</v>
      </c>
      <c r="CE6" s="22">
        <f t="shared" si="9"/>
        <v>67.56</v>
      </c>
      <c r="CF6" s="22">
        <f t="shared" si="9"/>
        <v>73.849999999999994</v>
      </c>
      <c r="CG6" s="22">
        <f t="shared" si="9"/>
        <v>73.180000000000007</v>
      </c>
      <c r="CH6" s="22">
        <f t="shared" si="9"/>
        <v>73.05</v>
      </c>
      <c r="CI6" s="22">
        <f t="shared" si="9"/>
        <v>77.53</v>
      </c>
      <c r="CJ6" s="22">
        <f t="shared" si="9"/>
        <v>76.25</v>
      </c>
      <c r="CK6" s="21" t="str">
        <f>IF(CK7="","",IF(CK7="-","【-】","【"&amp;SUBSTITUTE(TEXT(CK7,"#,##0.00"),"-","△")&amp;"】"))</f>
        <v>【76.25】</v>
      </c>
      <c r="CL6" s="22">
        <f>IF(CL7="",NA(),CL7)</f>
        <v>65.17</v>
      </c>
      <c r="CM6" s="22">
        <f t="shared" ref="CM6:CU6" si="10">IF(CM7="",NA(),CM7)</f>
        <v>66.489999999999995</v>
      </c>
      <c r="CN6" s="22">
        <f t="shared" si="10"/>
        <v>65.87</v>
      </c>
      <c r="CO6" s="22">
        <f t="shared" si="10"/>
        <v>65.5</v>
      </c>
      <c r="CP6" s="22">
        <f t="shared" si="10"/>
        <v>64.78</v>
      </c>
      <c r="CQ6" s="22">
        <f t="shared" si="10"/>
        <v>61.69</v>
      </c>
      <c r="CR6" s="22">
        <f t="shared" si="10"/>
        <v>62.26</v>
      </c>
      <c r="CS6" s="22">
        <f t="shared" si="10"/>
        <v>62.22</v>
      </c>
      <c r="CT6" s="22">
        <f t="shared" si="10"/>
        <v>61.45</v>
      </c>
      <c r="CU6" s="22">
        <f t="shared" si="10"/>
        <v>61.63</v>
      </c>
      <c r="CV6" s="21" t="str">
        <f>IF(CV7="","",IF(CV7="-","【-】","【"&amp;SUBSTITUTE(TEXT(CV7,"#,##0.00"),"-","△")&amp;"】"))</f>
        <v>【61.63】</v>
      </c>
      <c r="CW6" s="22">
        <f>IF(CW7="",NA(),CW7)</f>
        <v>99.62</v>
      </c>
      <c r="CX6" s="22">
        <f t="shared" ref="CX6:DF6" si="11">IF(CX7="",NA(),CX7)</f>
        <v>99.6</v>
      </c>
      <c r="CY6" s="22">
        <f t="shared" si="11"/>
        <v>99.66</v>
      </c>
      <c r="CZ6" s="22">
        <f t="shared" si="11"/>
        <v>99.54</v>
      </c>
      <c r="DA6" s="22">
        <f t="shared" si="11"/>
        <v>99.7</v>
      </c>
      <c r="DB6" s="22">
        <f t="shared" si="11"/>
        <v>100</v>
      </c>
      <c r="DC6" s="22">
        <f t="shared" si="11"/>
        <v>100.16</v>
      </c>
      <c r="DD6" s="22">
        <f t="shared" si="11"/>
        <v>100.28</v>
      </c>
      <c r="DE6" s="22">
        <f t="shared" si="11"/>
        <v>100.29</v>
      </c>
      <c r="DF6" s="22">
        <f t="shared" si="11"/>
        <v>100.36</v>
      </c>
      <c r="DG6" s="21" t="str">
        <f>IF(DG7="","",IF(DG7="-","【-】","【"&amp;SUBSTITUTE(TEXT(DG7,"#,##0.00"),"-","△")&amp;"】"))</f>
        <v>【100.36】</v>
      </c>
      <c r="DH6" s="22">
        <f>IF(DH7="",NA(),DH7)</f>
        <v>59.02</v>
      </c>
      <c r="DI6" s="22">
        <f t="shared" ref="DI6:DQ6" si="12">IF(DI7="",NA(),DI7)</f>
        <v>60.28</v>
      </c>
      <c r="DJ6" s="22">
        <f t="shared" si="12"/>
        <v>60.09</v>
      </c>
      <c r="DK6" s="22">
        <f t="shared" si="12"/>
        <v>59.97</v>
      </c>
      <c r="DL6" s="22">
        <f t="shared" si="12"/>
        <v>60.83</v>
      </c>
      <c r="DM6" s="22">
        <f t="shared" si="12"/>
        <v>56.48</v>
      </c>
      <c r="DN6" s="22">
        <f t="shared" si="12"/>
        <v>57.5</v>
      </c>
      <c r="DO6" s="22">
        <f t="shared" si="12"/>
        <v>58.52</v>
      </c>
      <c r="DP6" s="22">
        <f t="shared" si="12"/>
        <v>59.51</v>
      </c>
      <c r="DQ6" s="22">
        <f t="shared" si="12"/>
        <v>60.24</v>
      </c>
      <c r="DR6" s="21" t="str">
        <f>IF(DR7="","",IF(DR7="-","【-】","【"&amp;SUBSTITUTE(TEXT(DR7,"#,##0.00"),"-","△")&amp;"】"))</f>
        <v>【60.24】</v>
      </c>
      <c r="DS6" s="22">
        <f>IF(DS7="",NA(),DS7)</f>
        <v>52.33</v>
      </c>
      <c r="DT6" s="22">
        <f t="shared" ref="DT6:EB6" si="13">IF(DT7="",NA(),DT7)</f>
        <v>54.44</v>
      </c>
      <c r="DU6" s="22">
        <f t="shared" si="13"/>
        <v>56.12</v>
      </c>
      <c r="DV6" s="22">
        <f t="shared" si="13"/>
        <v>57.03</v>
      </c>
      <c r="DW6" s="22">
        <f t="shared" si="13"/>
        <v>58.48</v>
      </c>
      <c r="DX6" s="22">
        <f t="shared" si="13"/>
        <v>27.61</v>
      </c>
      <c r="DY6" s="22">
        <f t="shared" si="13"/>
        <v>30.3</v>
      </c>
      <c r="DZ6" s="22">
        <f t="shared" si="13"/>
        <v>31.74</v>
      </c>
      <c r="EA6" s="22">
        <f t="shared" si="13"/>
        <v>32.380000000000003</v>
      </c>
      <c r="EB6" s="22">
        <f t="shared" si="13"/>
        <v>34.479999999999997</v>
      </c>
      <c r="EC6" s="21" t="str">
        <f>IF(EC7="","",IF(EC7="-","【-】","【"&amp;SUBSTITUTE(TEXT(EC7,"#,##0.00"),"-","△")&amp;"】"))</f>
        <v>【34.48】</v>
      </c>
      <c r="ED6" s="22">
        <f>IF(ED7="",NA(),ED7)</f>
        <v>0.34</v>
      </c>
      <c r="EE6" s="22">
        <f t="shared" ref="EE6:EM6" si="14">IF(EE7="",NA(),EE7)</f>
        <v>0.16</v>
      </c>
      <c r="EF6" s="22">
        <f t="shared" si="14"/>
        <v>0.03</v>
      </c>
      <c r="EG6" s="22">
        <f t="shared" si="14"/>
        <v>0.31</v>
      </c>
      <c r="EH6" s="22">
        <f t="shared" si="14"/>
        <v>0.21</v>
      </c>
      <c r="EI6" s="22">
        <f t="shared" si="14"/>
        <v>0.2</v>
      </c>
      <c r="EJ6" s="22">
        <f t="shared" si="14"/>
        <v>0.32</v>
      </c>
      <c r="EK6" s="22">
        <f t="shared" si="14"/>
        <v>0.28000000000000003</v>
      </c>
      <c r="EL6" s="22">
        <f t="shared" si="14"/>
        <v>0.4</v>
      </c>
      <c r="EM6" s="22">
        <f t="shared" si="14"/>
        <v>0.27</v>
      </c>
      <c r="EN6" s="21" t="str">
        <f>IF(EN7="","",IF(EN7="-","【-】","【"&amp;SUBSTITUTE(TEXT(EN7,"#,##0.00"),"-","△")&amp;"】"))</f>
        <v>【0.27】</v>
      </c>
    </row>
    <row r="7" spans="1:144" s="23" customFormat="1" x14ac:dyDescent="0.2">
      <c r="A7" s="15"/>
      <c r="B7" s="24">
        <v>2023</v>
      </c>
      <c r="C7" s="24">
        <v>230006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77.39</v>
      </c>
      <c r="P7" s="25">
        <v>99.04</v>
      </c>
      <c r="Q7" s="25">
        <v>0</v>
      </c>
      <c r="R7" s="25">
        <v>7500882</v>
      </c>
      <c r="S7" s="25">
        <v>5173.1899999999996</v>
      </c>
      <c r="T7" s="25">
        <v>1449.95</v>
      </c>
      <c r="U7" s="25">
        <v>5049010</v>
      </c>
      <c r="V7" s="25">
        <v>3136.99</v>
      </c>
      <c r="W7" s="25">
        <v>1609.51</v>
      </c>
      <c r="X7" s="25">
        <v>107.72</v>
      </c>
      <c r="Y7" s="25">
        <v>108.63</v>
      </c>
      <c r="Z7" s="25">
        <v>108.75</v>
      </c>
      <c r="AA7" s="25">
        <v>101.06</v>
      </c>
      <c r="AB7" s="25">
        <v>101.38</v>
      </c>
      <c r="AC7" s="25">
        <v>112.91</v>
      </c>
      <c r="AD7" s="25">
        <v>111.13</v>
      </c>
      <c r="AE7" s="25">
        <v>112.49</v>
      </c>
      <c r="AF7" s="25">
        <v>107.33</v>
      </c>
      <c r="AG7" s="25">
        <v>108.93</v>
      </c>
      <c r="AH7" s="25">
        <v>108.93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9.92</v>
      </c>
      <c r="AO7" s="25">
        <v>12.29</v>
      </c>
      <c r="AP7" s="25">
        <v>8.77</v>
      </c>
      <c r="AQ7" s="25">
        <v>8.81</v>
      </c>
      <c r="AR7" s="25">
        <v>8.48</v>
      </c>
      <c r="AS7" s="25">
        <v>8.48</v>
      </c>
      <c r="AT7" s="25">
        <v>120.18</v>
      </c>
      <c r="AU7" s="25">
        <v>134.33000000000001</v>
      </c>
      <c r="AV7" s="25">
        <v>173.57</v>
      </c>
      <c r="AW7" s="25">
        <v>182.57</v>
      </c>
      <c r="AX7" s="25">
        <v>174.38</v>
      </c>
      <c r="AY7" s="25">
        <v>271.10000000000002</v>
      </c>
      <c r="AZ7" s="25">
        <v>284.45</v>
      </c>
      <c r="BA7" s="25">
        <v>309.23</v>
      </c>
      <c r="BB7" s="25">
        <v>313.43</v>
      </c>
      <c r="BC7" s="25">
        <v>303.10000000000002</v>
      </c>
      <c r="BD7" s="25">
        <v>303.10000000000002</v>
      </c>
      <c r="BE7" s="25">
        <v>232.73</v>
      </c>
      <c r="BF7" s="25">
        <v>232.14</v>
      </c>
      <c r="BG7" s="25">
        <v>232.5</v>
      </c>
      <c r="BH7" s="25">
        <v>229.11</v>
      </c>
      <c r="BI7" s="25">
        <v>228.09</v>
      </c>
      <c r="BJ7" s="25">
        <v>272.95999999999998</v>
      </c>
      <c r="BK7" s="25">
        <v>260.95999999999998</v>
      </c>
      <c r="BL7" s="25">
        <v>240.07</v>
      </c>
      <c r="BM7" s="25">
        <v>224.81</v>
      </c>
      <c r="BN7" s="25">
        <v>210.83</v>
      </c>
      <c r="BO7" s="25">
        <v>210.83</v>
      </c>
      <c r="BP7" s="25">
        <v>107.58</v>
      </c>
      <c r="BQ7" s="25">
        <v>108.67</v>
      </c>
      <c r="BR7" s="25">
        <v>108.79</v>
      </c>
      <c r="BS7" s="25">
        <v>100.24</v>
      </c>
      <c r="BT7" s="25">
        <v>100.1</v>
      </c>
      <c r="BU7" s="25">
        <v>112.84</v>
      </c>
      <c r="BV7" s="25">
        <v>110.77</v>
      </c>
      <c r="BW7" s="25">
        <v>112.35</v>
      </c>
      <c r="BX7" s="25">
        <v>106.47</v>
      </c>
      <c r="BY7" s="25">
        <v>107.7</v>
      </c>
      <c r="BZ7" s="25">
        <v>107.7</v>
      </c>
      <c r="CA7" s="25">
        <v>62.98</v>
      </c>
      <c r="CB7" s="25">
        <v>61.58</v>
      </c>
      <c r="CC7" s="25">
        <v>61.71</v>
      </c>
      <c r="CD7" s="25">
        <v>67.239999999999995</v>
      </c>
      <c r="CE7" s="25">
        <v>67.56</v>
      </c>
      <c r="CF7" s="25">
        <v>73.849999999999994</v>
      </c>
      <c r="CG7" s="25">
        <v>73.180000000000007</v>
      </c>
      <c r="CH7" s="25">
        <v>73.05</v>
      </c>
      <c r="CI7" s="25">
        <v>77.53</v>
      </c>
      <c r="CJ7" s="25">
        <v>76.25</v>
      </c>
      <c r="CK7" s="25">
        <v>76.25</v>
      </c>
      <c r="CL7" s="25">
        <v>65.17</v>
      </c>
      <c r="CM7" s="25">
        <v>66.489999999999995</v>
      </c>
      <c r="CN7" s="25">
        <v>65.87</v>
      </c>
      <c r="CO7" s="25">
        <v>65.5</v>
      </c>
      <c r="CP7" s="25">
        <v>64.78</v>
      </c>
      <c r="CQ7" s="25">
        <v>61.69</v>
      </c>
      <c r="CR7" s="25">
        <v>62.26</v>
      </c>
      <c r="CS7" s="25">
        <v>62.22</v>
      </c>
      <c r="CT7" s="25">
        <v>61.45</v>
      </c>
      <c r="CU7" s="25">
        <v>61.63</v>
      </c>
      <c r="CV7" s="25">
        <v>61.63</v>
      </c>
      <c r="CW7" s="25">
        <v>99.62</v>
      </c>
      <c r="CX7" s="25">
        <v>99.6</v>
      </c>
      <c r="CY7" s="25">
        <v>99.66</v>
      </c>
      <c r="CZ7" s="25">
        <v>99.54</v>
      </c>
      <c r="DA7" s="25">
        <v>99.7</v>
      </c>
      <c r="DB7" s="25">
        <v>100</v>
      </c>
      <c r="DC7" s="25">
        <v>100.16</v>
      </c>
      <c r="DD7" s="25">
        <v>100.28</v>
      </c>
      <c r="DE7" s="25">
        <v>100.29</v>
      </c>
      <c r="DF7" s="25">
        <v>100.36</v>
      </c>
      <c r="DG7" s="25">
        <v>100.36</v>
      </c>
      <c r="DH7" s="25">
        <v>59.02</v>
      </c>
      <c r="DI7" s="25">
        <v>60.28</v>
      </c>
      <c r="DJ7" s="25">
        <v>60.09</v>
      </c>
      <c r="DK7" s="25">
        <v>59.97</v>
      </c>
      <c r="DL7" s="25">
        <v>60.83</v>
      </c>
      <c r="DM7" s="25">
        <v>56.48</v>
      </c>
      <c r="DN7" s="25">
        <v>57.5</v>
      </c>
      <c r="DO7" s="25">
        <v>58.52</v>
      </c>
      <c r="DP7" s="25">
        <v>59.51</v>
      </c>
      <c r="DQ7" s="25">
        <v>60.24</v>
      </c>
      <c r="DR7" s="25">
        <v>60.24</v>
      </c>
      <c r="DS7" s="25">
        <v>52.33</v>
      </c>
      <c r="DT7" s="25">
        <v>54.44</v>
      </c>
      <c r="DU7" s="25">
        <v>56.12</v>
      </c>
      <c r="DV7" s="25">
        <v>57.03</v>
      </c>
      <c r="DW7" s="25">
        <v>58.48</v>
      </c>
      <c r="DX7" s="25">
        <v>27.61</v>
      </c>
      <c r="DY7" s="25">
        <v>30.3</v>
      </c>
      <c r="DZ7" s="25">
        <v>31.74</v>
      </c>
      <c r="EA7" s="25">
        <v>32.380000000000003</v>
      </c>
      <c r="EB7" s="25">
        <v>34.479999999999997</v>
      </c>
      <c r="EC7" s="25">
        <v>34.479999999999997</v>
      </c>
      <c r="ED7" s="25">
        <v>0.34</v>
      </c>
      <c r="EE7" s="25">
        <v>0.16</v>
      </c>
      <c r="EF7" s="25">
        <v>0.03</v>
      </c>
      <c r="EG7" s="25">
        <v>0.31</v>
      </c>
      <c r="EH7" s="25">
        <v>0.21</v>
      </c>
      <c r="EI7" s="25">
        <v>0.2</v>
      </c>
      <c r="EJ7" s="25">
        <v>0.32</v>
      </c>
      <c r="EK7" s="25">
        <v>0.28000000000000003</v>
      </c>
      <c r="EL7" s="25">
        <v>0.4</v>
      </c>
      <c r="EM7" s="25">
        <v>0.27</v>
      </c>
      <c r="EN7" s="25">
        <v>0.27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2025-01-24T06:50:24Z</dcterms:created>
  <dcterms:modified xsi:type="dcterms:W3CDTF">2025-03-03T01:10:34Z</dcterms:modified>
  <cp:category/>
</cp:coreProperties>
</file>