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130038900\Desktop\経営比較分析表\R1決算\"/>
    </mc:Choice>
  </mc:AlternateContent>
  <workbookProtection workbookAlgorithmName="SHA-512" workbookHashValue="RC22tb23vzRwcbjT73gZK5Oxo5mayHojmR3NPXiDcFjzI+ApBrmKE5vpCEs2aQVJ+nL/R2kzEFOelRfJA5HuEg==" workbookSaltValue="1+YjzohMsmgAZtdwcOUK8A==" workbookSpinCount="100000" lockStructure="1"/>
  <bookViews>
    <workbookView xWindow="0" yWindow="0" windowWidth="20490" windowHeight="7530"/>
  </bookViews>
  <sheets>
    <sheet name="法適用_水道事業" sheetId="4" r:id="rId1"/>
    <sheet name="データ" sheetId="5" state="hidden" r:id="rId2"/>
  </sheets>
  <calcPr calcId="162913" iterate="1" iterateCount="1" iterateDelta="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T10" i="4" s="1"/>
  <c r="U6" i="5"/>
  <c r="AL10" i="4" s="1"/>
  <c r="T6" i="5"/>
  <c r="BB8" i="4" s="1"/>
  <c r="S6" i="5"/>
  <c r="R6" i="5"/>
  <c r="Q6" i="5"/>
  <c r="W10" i="4" s="1"/>
  <c r="P6" i="5"/>
  <c r="P10" i="4" s="1"/>
  <c r="O6" i="5"/>
  <c r="N6" i="5"/>
  <c r="M6" i="5"/>
  <c r="L6" i="5"/>
  <c r="W8" i="4" s="1"/>
  <c r="K6" i="5"/>
  <c r="J6" i="5"/>
  <c r="I8" i="4" s="1"/>
  <c r="I6" i="5"/>
  <c r="B8" i="4" s="1"/>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I85" i="4"/>
  <c r="H85" i="4"/>
  <c r="F85" i="4"/>
  <c r="E85" i="4"/>
  <c r="BB10" i="4"/>
  <c r="I10" i="4"/>
  <c r="B10" i="4"/>
  <c r="AT8" i="4"/>
  <c r="AL8" i="4"/>
  <c r="AD8" i="4"/>
  <c r="P8"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<sst xmlns="http://schemas.openxmlformats.org/spreadsheetml/2006/main" count="228" uniqueCount="114">
  <si>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</si>
  <si>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</si>
  <si>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</si>
  <si>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</si>
  <si>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</si>
  <si>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</si>
  <si>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</si>
  <si>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</si>
  <si>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</si>
  <si>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</si>
  <si>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</si>
  <si>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</si>
  <si>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</si>
  <si>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</si>
  <si>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</si>
  <si>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</si>
  <si>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</si>
  <si>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</si>
  <si>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</si>
  <si>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</si>
  <si>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</si>
  <si>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</si>
  <si>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</si>
  <si>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</si>
  <si>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</si>
  <si>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</si>
  <si>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</si>
  <si>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</si>
  <si>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</si>
  <si>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</si>
  <si>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</si>
  <si>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</si>
  <si>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</si>
  <si>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</si>
  <si>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</si>
  <si>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</si>
  <si>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</si>
  <si>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</si>
  <si>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</si>
  <si>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</si>
  <si>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</si>
  <si>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</si>
  <si>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</si>
  <si>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</si>
  <si>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</si>
  <si>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</si>
  <si>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</si>
  <si>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</si>
  <si>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</si>
  <si>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</si>
  <si>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</si>
  <si>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</si>
  <si>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</si>
  <si>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</si>
  <si>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</si>
  <si>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</si>
  <si>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</si>
  <si>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</si>
  <si>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</si>
  <si>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</si>
  <si>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</si>
  <si>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</si>
  <si>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</si>
  <si>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</si>
  <si>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</si>
  <si>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</si>
  <si>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</si>
  <si>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</si>
  <si>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</si>
  <si>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</si>
  <si>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</si>
  <si>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</si>
  <si>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</si>
  <si>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</si>
  <si>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</si>
  <si>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</si>
  <si>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</si>
  <si>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</si>
  <si>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</si>
  <si>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</si>
  <si>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</si>
  <si>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</si>
  <si>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</si>
  <si>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</si>
  <si>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</si>
  <si>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</si>
  <si>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</si>
  <si>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</si>
  <si>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</si>
  <si>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</si>
  <si>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</si>
  <si>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</si>
  <si>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</si>
  <si>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t>
  </si>
  <si>
    <t>法適用</t>
  </si>
  <si>
    <t>水道事業</t>
  </si>
  <si>
    <t>用水供給事業</t>
  </si>
  <si>
    <t>B</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</si>
  <si>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</si>
  <si>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</si>
  <si>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</si>
  <si>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</si>
  <si>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</si>
  <si>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</si>
  <si>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</si>
  <si>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</si>
  <si>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</si>
  <si>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</si>
  <si>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</si>
  <si>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</si>
  <si>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</si>
  <si>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愛知県水道用水供給事業の経営状況は、健全であるが、老朽化施設更新等による費用の増加が見込まれることから、平成28年3月に策定した「企業庁経営戦略」（計画期間：平成28年度～令和7年度）に基づき、引き続き効率化等を推進し、今後とも健全経営に努めていく。</t>
    <phoneticPr fontId="4"/>
  </si>
  <si>
    <r>
      <t>【健全性】
　本県の水道用水供給事業は、企業債等の借換えや繰上償還による支払利息の軽減など経営の合理化に努めてきたことから、</t>
    </r>
    <r>
      <rPr>
        <b/>
        <sz val="11"/>
        <color theme="1"/>
        <rFont val="ＭＳ ゴシック"/>
        <family val="3"/>
        <charset val="128"/>
      </rPr>
      <t>⑥給水原価</t>
    </r>
    <r>
      <rPr>
        <sz val="11"/>
        <color theme="1"/>
        <rFont val="ＭＳ ゴシック"/>
        <family val="3"/>
        <charset val="128"/>
      </rPr>
      <t>は類似団体平均を下回って推移しており、給水原価を上回って料金を回収していることにより、</t>
    </r>
    <r>
      <rPr>
        <b/>
        <sz val="11"/>
        <color theme="1"/>
        <rFont val="ＭＳ ゴシック"/>
        <family val="3"/>
        <charset val="128"/>
      </rPr>
      <t>⑤料金回収率</t>
    </r>
    <r>
      <rPr>
        <sz val="11"/>
        <color theme="1"/>
        <rFont val="ＭＳ ゴシック"/>
        <family val="3"/>
        <charset val="128"/>
      </rPr>
      <t>と</t>
    </r>
    <r>
      <rPr>
        <b/>
        <sz val="11"/>
        <color theme="1"/>
        <rFont val="ＭＳ ゴシック"/>
        <family val="3"/>
        <charset val="128"/>
      </rPr>
      <t>①経常収支比率</t>
    </r>
    <r>
      <rPr>
        <sz val="11"/>
        <color theme="1"/>
        <rFont val="ＭＳ ゴシック"/>
        <family val="3"/>
        <charset val="128"/>
      </rPr>
      <t>は100％を超え、</t>
    </r>
    <r>
      <rPr>
        <b/>
        <sz val="11"/>
        <color theme="1"/>
        <rFont val="ＭＳ ゴシック"/>
        <family val="3"/>
        <charset val="128"/>
      </rPr>
      <t>②累積欠損金</t>
    </r>
    <r>
      <rPr>
        <sz val="11"/>
        <color theme="1"/>
        <rFont val="ＭＳ ゴシック"/>
        <family val="3"/>
        <charset val="128"/>
      </rPr>
      <t>も発生していない。
　また、企業債の計画的な償還や繰上償還を進めてきたことにより、</t>
    </r>
    <r>
      <rPr>
        <b/>
        <sz val="11"/>
        <color theme="1"/>
        <rFont val="ＭＳ ゴシック"/>
        <family val="3"/>
        <charset val="128"/>
      </rPr>
      <t>④企業債残高対給水収益比率</t>
    </r>
    <r>
      <rPr>
        <sz val="11"/>
        <color theme="1"/>
        <rFont val="ＭＳ ゴシック"/>
        <family val="3"/>
        <charset val="128"/>
      </rPr>
      <t>は微減傾向で推移しており、</t>
    </r>
    <r>
      <rPr>
        <b/>
        <sz val="11"/>
        <color theme="1"/>
        <rFont val="ＭＳ ゴシック"/>
        <family val="3"/>
        <charset val="128"/>
      </rPr>
      <t>③流動比率</t>
    </r>
    <r>
      <rPr>
        <sz val="11"/>
        <color theme="1"/>
        <rFont val="ＭＳ ゴシック"/>
        <family val="3"/>
        <charset val="128"/>
      </rPr>
      <t>は、平成29年度から100%を超えていることから、経営状況については健全な状態であるといえる。
【効率性】
　施設の利用状況については良好な状態で運営されており、</t>
    </r>
    <r>
      <rPr>
        <b/>
        <sz val="11"/>
        <color theme="1"/>
        <rFont val="ＭＳ ゴシック"/>
        <family val="3"/>
        <charset val="128"/>
      </rPr>
      <t>⑦施設利用率</t>
    </r>
    <r>
      <rPr>
        <sz val="11"/>
        <color theme="1"/>
        <rFont val="ＭＳ ゴシック"/>
        <family val="3"/>
        <charset val="128"/>
      </rPr>
      <t>は類似団体平均を上回り、</t>
    </r>
    <r>
      <rPr>
        <b/>
        <sz val="11"/>
        <color theme="1"/>
        <rFont val="ＭＳ ゴシック"/>
        <family val="3"/>
        <charset val="128"/>
      </rPr>
      <t>⑧有収率</t>
    </r>
    <r>
      <rPr>
        <sz val="11"/>
        <color theme="1"/>
        <rFont val="ＭＳ ゴシック"/>
        <family val="3"/>
        <charset val="128"/>
      </rPr>
      <t>も99％を超えて推移していることから、効率的な施設利用により料金回収ができているといえる。</t>
    </r>
    <rPh sb="196" eb="198">
      <t>ケイコウ</t>
    </rPh>
    <phoneticPr fontId="4"/>
  </si>
  <si>
    <r>
      <t>【老朽化の状況】
　昭和40年代から50年代に集中的に建設されたことから、老朽化が進んでおり、</t>
    </r>
    <r>
      <rPr>
        <b/>
        <sz val="11"/>
        <color theme="1"/>
        <rFont val="ＭＳ ゴシック"/>
        <family val="3"/>
        <charset val="128"/>
      </rPr>
      <t>①有形固定資産減価償却率</t>
    </r>
    <r>
      <rPr>
        <sz val="11"/>
        <color theme="1"/>
        <rFont val="ＭＳ ゴシック"/>
        <family val="3"/>
        <charset val="128"/>
      </rPr>
      <t>、</t>
    </r>
    <r>
      <rPr>
        <b/>
        <sz val="11"/>
        <color theme="1"/>
        <rFont val="ＭＳ ゴシック"/>
        <family val="3"/>
        <charset val="128"/>
      </rPr>
      <t>②管路経年化率</t>
    </r>
    <r>
      <rPr>
        <sz val="11"/>
        <color theme="1"/>
        <rFont val="ＭＳ ゴシック"/>
        <family val="3"/>
        <charset val="128"/>
      </rPr>
      <t>とも、類似団体平均より高めの割合を示している。
【管路の更新状況】
　「水道事業老朽化施設更新計画」（計画期間：平成30年度～令和12年度）に基づき計画的に更新を行っているが、管路更新工事は複数年にかけて行われ、単年度に更新した管路延長の割合を表す</t>
    </r>
    <r>
      <rPr>
        <b/>
        <sz val="11"/>
        <color theme="1"/>
        <rFont val="ＭＳ ゴシック"/>
        <family val="3"/>
        <charset val="128"/>
      </rPr>
      <t>③管路更新率</t>
    </r>
    <r>
      <rPr>
        <sz val="11"/>
        <color theme="1"/>
        <rFont val="ＭＳ ゴシック"/>
        <family val="3"/>
        <charset val="128"/>
      </rPr>
      <t>は年度により数値にばらつきを生じている。</t>
    </r>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</si>
</sst>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0.18</c:v>
                </c:pt>
                <c:pt idx="1">
                  <c:v>0.08</c:v>
                </c:pt>
                <c:pt idx="2">
                  <c:v>0.24</c:v>
                </c:pt>
                <c:pt idx="3">
                  <c:v>0.33</c:v>
                </c:pt>
                <c:pt idx="4">
                  <c:v>0.34</c:v>
                </c:pt>
              </c:numCache>
            </c:numRef>
          </c:val>
          <c:extLst>
            <c:ext xmlns:c16="http://schemas.microsoft.com/office/drawing/2014/chart" uri="{C3380CC4-5D6E-409C-BE32-E72D297353CC}">
              <c16:uniqueId val="{00000000-E084-44CB-A931-3880146A579A}"/>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0.26</c:v>
                </c:pt>
                <c:pt idx="1">
                  <c:v>0.24</c:v>
                </c:pt>
                <c:pt idx="2">
                  <c:v>0.27</c:v>
                </c:pt>
                <c:pt idx="3">
                  <c:v>0.24</c:v>
                </c:pt>
                <c:pt idx="4">
                  <c:v>0.2</c:v>
                </c:pt>
              </c:numCache>
            </c:numRef>
          </c:val>
          <c:smooth val="0"/>
          <c:extLst>
            <c:ext xmlns:c16="http://schemas.microsoft.com/office/drawing/2014/chart" uri="{C3380CC4-5D6E-409C-BE32-E72D297353CC}">
              <c16:uniqueId val="{00000001-E084-44CB-A931-3880146A579A}"/>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64.239999999999995</c:v>
                </c:pt>
                <c:pt idx="1">
                  <c:v>64.88</c:v>
                </c:pt>
                <c:pt idx="2">
                  <c:v>65.36</c:v>
                </c:pt>
                <c:pt idx="3">
                  <c:v>65.39</c:v>
                </c:pt>
                <c:pt idx="4">
                  <c:v>65.17</c:v>
                </c:pt>
              </c:numCache>
            </c:numRef>
          </c:val>
          <c:extLst>
            <c:ext xmlns:c16="http://schemas.microsoft.com/office/drawing/2014/chart" uri="{C3380CC4-5D6E-409C-BE32-E72D297353CC}">
              <c16:uniqueId val="{00000000-27CF-4137-BE7E-4CBE5B816364}"/>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61.82</c:v>
                </c:pt>
                <c:pt idx="1">
                  <c:v>61.66</c:v>
                </c:pt>
                <c:pt idx="2">
                  <c:v>62.19</c:v>
                </c:pt>
                <c:pt idx="3">
                  <c:v>61.77</c:v>
                </c:pt>
                <c:pt idx="4">
                  <c:v>61.69</c:v>
                </c:pt>
              </c:numCache>
            </c:numRef>
          </c:val>
          <c:smooth val="0"/>
          <c:extLst>
            <c:ext xmlns:c16="http://schemas.microsoft.com/office/drawing/2014/chart" uri="{C3380CC4-5D6E-409C-BE32-E72D297353CC}">
              <c16:uniqueId val="{00000001-27CF-4137-BE7E-4CBE5B816364}"/>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99.66</c:v>
                </c:pt>
                <c:pt idx="1">
                  <c:v>99.67</c:v>
                </c:pt>
                <c:pt idx="2">
                  <c:v>99.66</c:v>
                </c:pt>
                <c:pt idx="3">
                  <c:v>99.66</c:v>
                </c:pt>
                <c:pt idx="4">
                  <c:v>99.62</c:v>
                </c:pt>
              </c:numCache>
            </c:numRef>
          </c:val>
          <c:extLst>
            <c:ext xmlns:c16="http://schemas.microsoft.com/office/drawing/2014/chart" uri="{C3380CC4-5D6E-409C-BE32-E72D297353CC}">
              <c16:uniqueId val="{00000000-901B-402F-939D-B8D38F81FBA8}"/>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100.03</c:v>
                </c:pt>
                <c:pt idx="1">
                  <c:v>100.05</c:v>
                </c:pt>
                <c:pt idx="2">
                  <c:v>100.05</c:v>
                </c:pt>
                <c:pt idx="3">
                  <c:v>100.08</c:v>
                </c:pt>
                <c:pt idx="4">
                  <c:v>100</c:v>
                </c:pt>
              </c:numCache>
            </c:numRef>
          </c:val>
          <c:smooth val="0"/>
          <c:extLst>
            <c:ext xmlns:c16="http://schemas.microsoft.com/office/drawing/2014/chart" uri="{C3380CC4-5D6E-409C-BE32-E72D297353CC}">
              <c16:uniqueId val="{00000001-901B-402F-939D-B8D38F81FBA8}"/>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109</c:v>
                </c:pt>
                <c:pt idx="1">
                  <c:v>111.08</c:v>
                </c:pt>
                <c:pt idx="2">
                  <c:v>109.25</c:v>
                </c:pt>
                <c:pt idx="3">
                  <c:v>108.26</c:v>
                </c:pt>
                <c:pt idx="4">
                  <c:v>107.72</c:v>
                </c:pt>
              </c:numCache>
            </c:numRef>
          </c:val>
          <c:extLst>
            <c:ext xmlns:c16="http://schemas.microsoft.com/office/drawing/2014/chart" uri="{C3380CC4-5D6E-409C-BE32-E72D297353CC}">
              <c16:uniqueId val="{00000000-8C9A-4516-910C-6ED64A523DD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113.33</c:v>
                </c:pt>
                <c:pt idx="1">
                  <c:v>114.05</c:v>
                </c:pt>
                <c:pt idx="2">
                  <c:v>114.26</c:v>
                </c:pt>
                <c:pt idx="3">
                  <c:v>112.98</c:v>
                </c:pt>
                <c:pt idx="4">
                  <c:v>112.91</c:v>
                </c:pt>
              </c:numCache>
            </c:numRef>
          </c:val>
          <c:smooth val="0"/>
          <c:extLst>
            <c:ext xmlns:c16="http://schemas.microsoft.com/office/drawing/2014/chart" uri="{C3380CC4-5D6E-409C-BE32-E72D297353CC}">
              <c16:uniqueId val="{00000001-8C9A-4516-910C-6ED64A523DD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59.37</c:v>
                </c:pt>
                <c:pt idx="1">
                  <c:v>59.01</c:v>
                </c:pt>
                <c:pt idx="2">
                  <c:v>60.27</c:v>
                </c:pt>
                <c:pt idx="3">
                  <c:v>58.77</c:v>
                </c:pt>
                <c:pt idx="4">
                  <c:v>59.02</c:v>
                </c:pt>
              </c:numCache>
            </c:numRef>
          </c:val>
          <c:extLst>
            <c:ext xmlns:c16="http://schemas.microsoft.com/office/drawing/2014/chart" uri="{C3380CC4-5D6E-409C-BE32-E72D297353CC}">
              <c16:uniqueId val="{00000000-D023-4A95-AA2D-76E3B541B72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52.4</c:v>
                </c:pt>
                <c:pt idx="1">
                  <c:v>53.56</c:v>
                </c:pt>
                <c:pt idx="2">
                  <c:v>54.73</c:v>
                </c:pt>
                <c:pt idx="3">
                  <c:v>55.77</c:v>
                </c:pt>
                <c:pt idx="4">
                  <c:v>56.48</c:v>
                </c:pt>
              </c:numCache>
            </c:numRef>
          </c:val>
          <c:smooth val="0"/>
          <c:extLst>
            <c:ext xmlns:c16="http://schemas.microsoft.com/office/drawing/2014/chart" uri="{C3380CC4-5D6E-409C-BE32-E72D297353CC}">
              <c16:uniqueId val="{00000001-D023-4A95-AA2D-76E3B541B72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41.38</c:v>
                </c:pt>
                <c:pt idx="1">
                  <c:v>41.35</c:v>
                </c:pt>
                <c:pt idx="2">
                  <c:v>46.19</c:v>
                </c:pt>
                <c:pt idx="3">
                  <c:v>50.96</c:v>
                </c:pt>
                <c:pt idx="4">
                  <c:v>52.33</c:v>
                </c:pt>
              </c:numCache>
            </c:numRef>
          </c:val>
          <c:extLst>
            <c:ext xmlns:c16="http://schemas.microsoft.com/office/drawing/2014/chart" uri="{C3380CC4-5D6E-409C-BE32-E72D297353CC}">
              <c16:uniqueId val="{00000000-322E-4FDE-BC72-12A66312C1C1}"/>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18.05</c:v>
                </c:pt>
                <c:pt idx="1">
                  <c:v>19.440000000000001</c:v>
                </c:pt>
                <c:pt idx="2">
                  <c:v>22.46</c:v>
                </c:pt>
                <c:pt idx="3">
                  <c:v>25.84</c:v>
                </c:pt>
                <c:pt idx="4">
                  <c:v>27.61</c:v>
                </c:pt>
              </c:numCache>
            </c:numRef>
          </c:val>
          <c:smooth val="0"/>
          <c:extLst>
            <c:ext xmlns:c16="http://schemas.microsoft.com/office/drawing/2014/chart" uri="{C3380CC4-5D6E-409C-BE32-E72D297353CC}">
              <c16:uniqueId val="{00000001-322E-4FDE-BC72-12A66312C1C1}"/>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AFA2-4BD1-AC20-57BD090C98E6}"/>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17.39</c:v>
                </c:pt>
                <c:pt idx="1">
                  <c:v>12.65</c:v>
                </c:pt>
                <c:pt idx="2">
                  <c:v>10.58</c:v>
                </c:pt>
                <c:pt idx="3">
                  <c:v>10.49</c:v>
                </c:pt>
                <c:pt idx="4">
                  <c:v>9.92</c:v>
                </c:pt>
              </c:numCache>
            </c:numRef>
          </c:val>
          <c:smooth val="0"/>
          <c:extLst>
            <c:ext xmlns:c16="http://schemas.microsoft.com/office/drawing/2014/chart" uri="{C3380CC4-5D6E-409C-BE32-E72D297353CC}">
              <c16:uniqueId val="{00000001-AFA2-4BD1-AC20-57BD090C98E6}"/>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91.53</c:v>
                </c:pt>
                <c:pt idx="1">
                  <c:v>94.18</c:v>
                </c:pt>
                <c:pt idx="2">
                  <c:v>103.25</c:v>
                </c:pt>
                <c:pt idx="3">
                  <c:v>111.46</c:v>
                </c:pt>
                <c:pt idx="4">
                  <c:v>120.18</c:v>
                </c:pt>
              </c:numCache>
            </c:numRef>
          </c:val>
          <c:extLst>
            <c:ext xmlns:c16="http://schemas.microsoft.com/office/drawing/2014/chart" uri="{C3380CC4-5D6E-409C-BE32-E72D297353CC}">
              <c16:uniqueId val="{00000000-86F9-418D-BF6F-1331FEC93E6F}"/>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212.95</c:v>
                </c:pt>
                <c:pt idx="1">
                  <c:v>224.41</c:v>
                </c:pt>
                <c:pt idx="2">
                  <c:v>243.44</c:v>
                </c:pt>
                <c:pt idx="3">
                  <c:v>258.49</c:v>
                </c:pt>
                <c:pt idx="4">
                  <c:v>271.10000000000002</c:v>
                </c:pt>
              </c:numCache>
            </c:numRef>
          </c:val>
          <c:smooth val="0"/>
          <c:extLst>
            <c:ext xmlns:c16="http://schemas.microsoft.com/office/drawing/2014/chart" uri="{C3380CC4-5D6E-409C-BE32-E72D297353CC}">
              <c16:uniqueId val="{00000001-86F9-418D-BF6F-1331FEC93E6F}"/>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241.34</c:v>
                </c:pt>
                <c:pt idx="1">
                  <c:v>241.32</c:v>
                </c:pt>
                <c:pt idx="2">
                  <c:v>232.25</c:v>
                </c:pt>
                <c:pt idx="3">
                  <c:v>230.54</c:v>
                </c:pt>
                <c:pt idx="4">
                  <c:v>232.73</c:v>
                </c:pt>
              </c:numCache>
            </c:numRef>
          </c:val>
          <c:extLst>
            <c:ext xmlns:c16="http://schemas.microsoft.com/office/drawing/2014/chart" uri="{C3380CC4-5D6E-409C-BE32-E72D297353CC}">
              <c16:uniqueId val="{00000000-65AD-4F3C-8827-2EF9020C17C5}"/>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333.48</c:v>
                </c:pt>
                <c:pt idx="1">
                  <c:v>320.31</c:v>
                </c:pt>
                <c:pt idx="2">
                  <c:v>303.26</c:v>
                </c:pt>
                <c:pt idx="3">
                  <c:v>290.31</c:v>
                </c:pt>
                <c:pt idx="4">
                  <c:v>272.95999999999998</c:v>
                </c:pt>
              </c:numCache>
            </c:numRef>
          </c:val>
          <c:smooth val="0"/>
          <c:extLst>
            <c:ext xmlns:c16="http://schemas.microsoft.com/office/drawing/2014/chart" uri="{C3380CC4-5D6E-409C-BE32-E72D297353CC}">
              <c16:uniqueId val="{00000001-65AD-4F3C-8827-2EF9020C17C5}"/>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108.93</c:v>
                </c:pt>
                <c:pt idx="1">
                  <c:v>111.43</c:v>
                </c:pt>
                <c:pt idx="2">
                  <c:v>109.15</c:v>
                </c:pt>
                <c:pt idx="3">
                  <c:v>108.06</c:v>
                </c:pt>
                <c:pt idx="4">
                  <c:v>107.58</c:v>
                </c:pt>
              </c:numCache>
            </c:numRef>
          </c:val>
          <c:extLst>
            <c:ext xmlns:c16="http://schemas.microsoft.com/office/drawing/2014/chart" uri="{C3380CC4-5D6E-409C-BE32-E72D297353CC}">
              <c16:uniqueId val="{00000000-AAB6-4418-8236-347273C31DA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112.81</c:v>
                </c:pt>
                <c:pt idx="1">
                  <c:v>113.88</c:v>
                </c:pt>
                <c:pt idx="2">
                  <c:v>114.14</c:v>
                </c:pt>
                <c:pt idx="3">
                  <c:v>112.83</c:v>
                </c:pt>
                <c:pt idx="4">
                  <c:v>112.84</c:v>
                </c:pt>
              </c:numCache>
            </c:numRef>
          </c:val>
          <c:smooth val="0"/>
          <c:extLst>
            <c:ext xmlns:c16="http://schemas.microsoft.com/office/drawing/2014/chart" uri="{C3380CC4-5D6E-409C-BE32-E72D297353CC}">
              <c16:uniqueId val="{00000001-AAB6-4418-8236-347273C31DA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63.76</c:v>
                </c:pt>
                <c:pt idx="1">
                  <c:v>61.79</c:v>
                </c:pt>
                <c:pt idx="2">
                  <c:v>62.4</c:v>
                </c:pt>
                <c:pt idx="3">
                  <c:v>62.79</c:v>
                </c:pt>
                <c:pt idx="4">
                  <c:v>62.98</c:v>
                </c:pt>
              </c:numCache>
            </c:numRef>
          </c:val>
          <c:extLst>
            <c:ext xmlns:c16="http://schemas.microsoft.com/office/drawing/2014/chart" uri="{C3380CC4-5D6E-409C-BE32-E72D297353CC}">
              <c16:uniqueId val="{00000000-4092-459B-8931-63409E02122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75.3</c:v>
                </c:pt>
                <c:pt idx="1">
                  <c:v>74.02</c:v>
                </c:pt>
                <c:pt idx="2">
                  <c:v>73.03</c:v>
                </c:pt>
                <c:pt idx="3">
                  <c:v>73.86</c:v>
                </c:pt>
                <c:pt idx="4">
                  <c:v>73.849999999999994</c:v>
                </c:pt>
              </c:numCache>
            </c:numRef>
          </c:val>
          <c:smooth val="0"/>
          <c:extLst>
            <c:ext xmlns:c16="http://schemas.microsoft.com/office/drawing/2014/chart" uri="{C3380CC4-5D6E-409C-BE32-E72D297353CC}">
              <c16:uniqueId val="{00000001-4092-459B-8931-63409E02122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【272.96】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【27.61】</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【0.20】</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愛知県</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用水供給事業</v>
      </c>
      <c r="Q8" s="83"/>
      <c r="R8" s="83"/>
      <c r="S8" s="83"/>
      <c r="T8" s="83"/>
      <c r="U8" s="83"/>
      <c r="V8" s="83"/>
      <c r="W8" s="83" t="str">
        <f>データ!$L$6</f>
        <v>B</v>
      </c>
      <c r="X8" s="83"/>
      <c r="Y8" s="83"/>
      <c r="Z8" s="83"/>
      <c r="AA8" s="83"/>
      <c r="AB8" s="83"/>
      <c r="AC8" s="83"/>
      <c r="AD8" s="83" t="str">
        <f>データ!$M$6</f>
        <v>自治体職員</v>
      </c>
      <c r="AE8" s="83"/>
      <c r="AF8" s="83"/>
      <c r="AG8" s="83"/>
      <c r="AH8" s="83"/>
      <c r="AI8" s="83"/>
      <c r="AJ8" s="83"/>
      <c r="AK8" s="4"/>
      <c r="AL8" s="71">
        <f>データ!$R$6</f>
        <v>7575530</v>
      </c>
      <c r="AM8" s="71"/>
      <c r="AN8" s="71"/>
      <c r="AO8" s="71"/>
      <c r="AP8" s="71"/>
      <c r="AQ8" s="71"/>
      <c r="AR8" s="71"/>
      <c r="AS8" s="71"/>
      <c r="AT8" s="67">
        <f>データ!$S$6</f>
        <v>5173.0600000000004</v>
      </c>
      <c r="AU8" s="68"/>
      <c r="AV8" s="68"/>
      <c r="AW8" s="68"/>
      <c r="AX8" s="68"/>
      <c r="AY8" s="68"/>
      <c r="AZ8" s="68"/>
      <c r="BA8" s="68"/>
      <c r="BB8" s="70">
        <f>データ!$T$6</f>
        <v>1464.42</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73.06</v>
      </c>
      <c r="J10" s="68"/>
      <c r="K10" s="68"/>
      <c r="L10" s="68"/>
      <c r="M10" s="68"/>
      <c r="N10" s="68"/>
      <c r="O10" s="69"/>
      <c r="P10" s="70">
        <f>データ!$P$6</f>
        <v>98.37</v>
      </c>
      <c r="Q10" s="70"/>
      <c r="R10" s="70"/>
      <c r="S10" s="70"/>
      <c r="T10" s="70"/>
      <c r="U10" s="70"/>
      <c r="V10" s="70"/>
      <c r="W10" s="71">
        <f>データ!$Q$6</f>
        <v>0</v>
      </c>
      <c r="X10" s="71"/>
      <c r="Y10" s="71"/>
      <c r="Z10" s="71"/>
      <c r="AA10" s="71"/>
      <c r="AB10" s="71"/>
      <c r="AC10" s="71"/>
      <c r="AD10" s="2"/>
      <c r="AE10" s="2"/>
      <c r="AF10" s="2"/>
      <c r="AG10" s="2"/>
      <c r="AH10" s="4"/>
      <c r="AI10" s="4"/>
      <c r="AJ10" s="4"/>
      <c r="AK10" s="4"/>
      <c r="AL10" s="71">
        <f>データ!$U$6</f>
        <v>5092614</v>
      </c>
      <c r="AM10" s="71"/>
      <c r="AN10" s="71"/>
      <c r="AO10" s="71"/>
      <c r="AP10" s="71"/>
      <c r="AQ10" s="71"/>
      <c r="AR10" s="71"/>
      <c r="AS10" s="71"/>
      <c r="AT10" s="67">
        <f>データ!$V$6</f>
        <v>3170.16</v>
      </c>
      <c r="AU10" s="68"/>
      <c r="AV10" s="68"/>
      <c r="AW10" s="68"/>
      <c r="AX10" s="68"/>
      <c r="AY10" s="68"/>
      <c r="AZ10" s="68"/>
      <c r="BA10" s="68"/>
      <c r="BB10" s="70">
        <f>データ!$W$6</f>
        <v>1606.42</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112</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111</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【112.91】</v>
      </c>
      <c r="F85" s="27" t="str">
        <f>データ!AS6</f>
        <v>【9.92】</v>
      </c>
      <c r="G85" s="27" t="str">
        <f>データ!BD6</f>
        <v>【271.10】</v>
      </c>
      <c r="H85" s="27" t="str">
        <f>データ!BO6</f>
        <v>【272.96】</v>
      </c>
      <c r="I85" s="27" t="str">
        <f>データ!BZ6</f>
        <v>【112.84】</v>
      </c>
      <c r="J85" s="27" t="str">
        <f>データ!CK6</f>
        <v>【73.85】</v>
      </c>
      <c r="K85" s="27" t="str">
        <f>データ!CV6</f>
        <v>【61.69】</v>
      </c>
      <c r="L85" s="27" t="str">
        <f>データ!DG6</f>
        <v>【100.00】</v>
      </c>
      <c r="M85" s="27" t="str">
        <f>データ!DR6</f>
        <v>【56.48】</v>
      </c>
      <c r="N85" s="27" t="str">
        <f>データ!EC6</f>
        <v>【27.61】</v>
      </c>
      <c r="O85" s="27" t="str">
        <f>データ!EN6</f>
        <v>【0.20】</v>
      </c>
    </row>
  </sheetData>
  <sheetProtection algorithmName="SHA-512" hashValue="woy4Kd2AVh7+imUPg/FZ5bOnPPOoP/9EvjJJabsTmokih8FcccYxviTLnS0CWoEPqRkT3lkJE71XRb4+gTFNLA==" saltValue="2n2vCEbnft7TPq59Q5suo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230006</v>
      </c>
      <c r="D6" s="34">
        <f t="shared" si="3"/>
        <v>46</v>
      </c>
      <c r="E6" s="34">
        <f t="shared" si="3"/>
        <v>1</v>
      </c>
      <c r="F6" s="34">
        <f t="shared" si="3"/>
        <v>0</v>
      </c>
      <c r="G6" s="34">
        <f t="shared" si="3"/>
        <v>2</v>
      </c>
      <c r="H6" s="34" t="str">
        <f t="shared" si="3"/>
        <v>愛知県</v>
      </c>
      <c r="I6" s="34" t="str">
        <f t="shared" si="3"/>
        <v>法適用</v>
      </c>
      <c r="J6" s="34" t="str">
        <f t="shared" si="3"/>
        <v>水道事業</v>
      </c>
      <c r="K6" s="34" t="str">
        <f t="shared" si="3"/>
        <v>用水供給事業</v>
      </c>
      <c r="L6" s="34" t="str">
        <f t="shared" si="3"/>
        <v>B</v>
      </c>
      <c r="M6" s="34" t="str">
        <f t="shared" si="3"/>
        <v>自治体職員</v>
      </c>
      <c r="N6" s="35" t="str">
        <f t="shared" si="3"/>
        <v>-</v>
      </c>
      <c r="O6" s="35">
        <f t="shared" si="3"/>
        <v>73.06</v>
      </c>
      <c r="P6" s="35">
        <f t="shared" si="3"/>
        <v>98.37</v>
      </c>
      <c r="Q6" s="35">
        <f t="shared" si="3"/>
        <v>0</v>
      </c>
      <c r="R6" s="35">
        <f t="shared" si="3"/>
        <v>7575530</v>
      </c>
      <c r="S6" s="35">
        <f t="shared" si="3"/>
        <v>5173.0600000000004</v>
      </c>
      <c r="T6" s="35">
        <f t="shared" si="3"/>
        <v>1464.42</v>
      </c>
      <c r="U6" s="35">
        <f t="shared" si="3"/>
        <v>5092614</v>
      </c>
      <c r="V6" s="35">
        <f t="shared" si="3"/>
        <v>3170.16</v>
      </c>
      <c r="W6" s="35">
        <f t="shared" si="3"/>
        <v>1606.42</v>
      </c>
      <c r="X6" s="36">
        <f>IF(X7="",NA(),X7)</f>
        <v>109</v>
      </c>
      <c r="Y6" s="36">
        <f t="shared" ref="Y6:AG6" si="4">IF(Y7="",NA(),Y7)</f>
        <v>111.08</v>
      </c>
      <c r="Z6" s="36">
        <f t="shared" si="4"/>
        <v>109.25</v>
      </c>
      <c r="AA6" s="36">
        <f t="shared" si="4"/>
        <v>108.26</v>
      </c>
      <c r="AB6" s="36">
        <f t="shared" si="4"/>
        <v>107.72</v>
      </c>
      <c r="AC6" s="36">
        <f t="shared" si="4"/>
        <v>113.33</v>
      </c>
      <c r="AD6" s="36">
        <f t="shared" si="4"/>
        <v>114.05</v>
      </c>
      <c r="AE6" s="36">
        <f t="shared" si="4"/>
        <v>114.26</v>
      </c>
      <c r="AF6" s="36">
        <f t="shared" si="4"/>
        <v>112.98</v>
      </c>
      <c r="AG6" s="36">
        <f t="shared" si="4"/>
        <v>112.91</v>
      </c>
      <c r="AH6" s="35" t="str">
        <f>IF(AH7="","",IF(AH7="-","【-】","【"&amp;SUBSTITUTE(TEXT(AH7,"#,##0.00"),"-","△")&amp;"】"))</f>
        <v>【112.91】</v>
      </c>
      <c r="AI6" s="35">
        <f>IF(AI7="",NA(),AI7)</f>
        <v>0</v>
      </c>
      <c r="AJ6" s="35">
        <f t="shared" ref="AJ6:AR6" si="5">IF(AJ7="",NA(),AJ7)</f>
        <v>0</v>
      </c>
      <c r="AK6" s="35">
        <f t="shared" si="5"/>
        <v>0</v>
      </c>
      <c r="AL6" s="35">
        <f t="shared" si="5"/>
        <v>0</v>
      </c>
      <c r="AM6" s="35">
        <f t="shared" si="5"/>
        <v>0</v>
      </c>
      <c r="AN6" s="36">
        <f t="shared" si="5"/>
        <v>17.39</v>
      </c>
      <c r="AO6" s="36">
        <f t="shared" si="5"/>
        <v>12.65</v>
      </c>
      <c r="AP6" s="36">
        <f t="shared" si="5"/>
        <v>10.58</v>
      </c>
      <c r="AQ6" s="36">
        <f t="shared" si="5"/>
        <v>10.49</v>
      </c>
      <c r="AR6" s="36">
        <f t="shared" si="5"/>
        <v>9.92</v>
      </c>
      <c r="AS6" s="35" t="str">
        <f>IF(AS7="","",IF(AS7="-","【-】","【"&amp;SUBSTITUTE(TEXT(AS7,"#,##0.00"),"-","△")&amp;"】"))</f>
        <v>【9.92】</v>
      </c>
      <c r="AT6" s="36">
        <f>IF(AT7="",NA(),AT7)</f>
        <v>91.53</v>
      </c>
      <c r="AU6" s="36">
        <f t="shared" ref="AU6:BC6" si="6">IF(AU7="",NA(),AU7)</f>
        <v>94.18</v>
      </c>
      <c r="AV6" s="36">
        <f t="shared" si="6"/>
        <v>103.25</v>
      </c>
      <c r="AW6" s="36">
        <f t="shared" si="6"/>
        <v>111.46</v>
      </c>
      <c r="AX6" s="36">
        <f t="shared" si="6"/>
        <v>120.18</v>
      </c>
      <c r="AY6" s="36">
        <f t="shared" si="6"/>
        <v>212.95</v>
      </c>
      <c r="AZ6" s="36">
        <f t="shared" si="6"/>
        <v>224.41</v>
      </c>
      <c r="BA6" s="36">
        <f t="shared" si="6"/>
        <v>243.44</v>
      </c>
      <c r="BB6" s="36">
        <f t="shared" si="6"/>
        <v>258.49</v>
      </c>
      <c r="BC6" s="36">
        <f t="shared" si="6"/>
        <v>271.10000000000002</v>
      </c>
      <c r="BD6" s="35" t="str">
        <f>IF(BD7="","",IF(BD7="-","【-】","【"&amp;SUBSTITUTE(TEXT(BD7,"#,##0.00"),"-","△")&amp;"】"))</f>
        <v>【271.10】</v>
      </c>
      <c r="BE6" s="36">
        <f>IF(BE7="",NA(),BE7)</f>
        <v>241.34</v>
      </c>
      <c r="BF6" s="36">
        <f t="shared" ref="BF6:BN6" si="7">IF(BF7="",NA(),BF7)</f>
        <v>241.32</v>
      </c>
      <c r="BG6" s="36">
        <f t="shared" si="7"/>
        <v>232.25</v>
      </c>
      <c r="BH6" s="36">
        <f t="shared" si="7"/>
        <v>230.54</v>
      </c>
      <c r="BI6" s="36">
        <f t="shared" si="7"/>
        <v>232.73</v>
      </c>
      <c r="BJ6" s="36">
        <f t="shared" si="7"/>
        <v>333.48</v>
      </c>
      <c r="BK6" s="36">
        <f t="shared" si="7"/>
        <v>320.31</v>
      </c>
      <c r="BL6" s="36">
        <f t="shared" si="7"/>
        <v>303.26</v>
      </c>
      <c r="BM6" s="36">
        <f t="shared" si="7"/>
        <v>290.31</v>
      </c>
      <c r="BN6" s="36">
        <f t="shared" si="7"/>
        <v>272.95999999999998</v>
      </c>
      <c r="BO6" s="35" t="str">
        <f>IF(BO7="","",IF(BO7="-","【-】","【"&amp;SUBSTITUTE(TEXT(BO7,"#,##0.00"),"-","△")&amp;"】"))</f>
        <v>【272.96】</v>
      </c>
      <c r="BP6" s="36">
        <f>IF(BP7="",NA(),BP7)</f>
        <v>108.93</v>
      </c>
      <c r="BQ6" s="36">
        <f t="shared" ref="BQ6:BY6" si="8">IF(BQ7="",NA(),BQ7)</f>
        <v>111.43</v>
      </c>
      <c r="BR6" s="36">
        <f t="shared" si="8"/>
        <v>109.15</v>
      </c>
      <c r="BS6" s="36">
        <f t="shared" si="8"/>
        <v>108.06</v>
      </c>
      <c r="BT6" s="36">
        <f t="shared" si="8"/>
        <v>107.58</v>
      </c>
      <c r="BU6" s="36">
        <f t="shared" si="8"/>
        <v>112.81</v>
      </c>
      <c r="BV6" s="36">
        <f t="shared" si="8"/>
        <v>113.88</v>
      </c>
      <c r="BW6" s="36">
        <f t="shared" si="8"/>
        <v>114.14</v>
      </c>
      <c r="BX6" s="36">
        <f t="shared" si="8"/>
        <v>112.83</v>
      </c>
      <c r="BY6" s="36">
        <f t="shared" si="8"/>
        <v>112.84</v>
      </c>
      <c r="BZ6" s="35" t="str">
        <f>IF(BZ7="","",IF(BZ7="-","【-】","【"&amp;SUBSTITUTE(TEXT(BZ7,"#,##0.00"),"-","△")&amp;"】"))</f>
        <v>【112.84】</v>
      </c>
      <c r="CA6" s="36">
        <f>IF(CA7="",NA(),CA7)</f>
        <v>63.76</v>
      </c>
      <c r="CB6" s="36">
        <f t="shared" ref="CB6:CJ6" si="9">IF(CB7="",NA(),CB7)</f>
        <v>61.79</v>
      </c>
      <c r="CC6" s="36">
        <f t="shared" si="9"/>
        <v>62.4</v>
      </c>
      <c r="CD6" s="36">
        <f t="shared" si="9"/>
        <v>62.79</v>
      </c>
      <c r="CE6" s="36">
        <f t="shared" si="9"/>
        <v>62.98</v>
      </c>
      <c r="CF6" s="36">
        <f t="shared" si="9"/>
        <v>75.3</v>
      </c>
      <c r="CG6" s="36">
        <f t="shared" si="9"/>
        <v>74.02</v>
      </c>
      <c r="CH6" s="36">
        <f t="shared" si="9"/>
        <v>73.03</v>
      </c>
      <c r="CI6" s="36">
        <f t="shared" si="9"/>
        <v>73.86</v>
      </c>
      <c r="CJ6" s="36">
        <f t="shared" si="9"/>
        <v>73.849999999999994</v>
      </c>
      <c r="CK6" s="35" t="str">
        <f>IF(CK7="","",IF(CK7="-","【-】","【"&amp;SUBSTITUTE(TEXT(CK7,"#,##0.00"),"-","△")&amp;"】"))</f>
        <v>【73.85】</v>
      </c>
      <c r="CL6" s="36">
        <f>IF(CL7="",NA(),CL7)</f>
        <v>64.239999999999995</v>
      </c>
      <c r="CM6" s="36">
        <f t="shared" ref="CM6:CU6" si="10">IF(CM7="",NA(),CM7)</f>
        <v>64.88</v>
      </c>
      <c r="CN6" s="36">
        <f t="shared" si="10"/>
        <v>65.36</v>
      </c>
      <c r="CO6" s="36">
        <f t="shared" si="10"/>
        <v>65.39</v>
      </c>
      <c r="CP6" s="36">
        <f t="shared" si="10"/>
        <v>65.17</v>
      </c>
      <c r="CQ6" s="36">
        <f t="shared" si="10"/>
        <v>61.82</v>
      </c>
      <c r="CR6" s="36">
        <f t="shared" si="10"/>
        <v>61.66</v>
      </c>
      <c r="CS6" s="36">
        <f t="shared" si="10"/>
        <v>62.19</v>
      </c>
      <c r="CT6" s="36">
        <f t="shared" si="10"/>
        <v>61.77</v>
      </c>
      <c r="CU6" s="36">
        <f t="shared" si="10"/>
        <v>61.69</v>
      </c>
      <c r="CV6" s="35" t="str">
        <f>IF(CV7="","",IF(CV7="-","【-】","【"&amp;SUBSTITUTE(TEXT(CV7,"#,##0.00"),"-","△")&amp;"】"))</f>
        <v>【61.69】</v>
      </c>
      <c r="CW6" s="36">
        <f>IF(CW7="",NA(),CW7)</f>
        <v>99.66</v>
      </c>
      <c r="CX6" s="36">
        <f t="shared" ref="CX6:DF6" si="11">IF(CX7="",NA(),CX7)</f>
        <v>99.67</v>
      </c>
      <c r="CY6" s="36">
        <f t="shared" si="11"/>
        <v>99.66</v>
      </c>
      <c r="CZ6" s="36">
        <f t="shared" si="11"/>
        <v>99.66</v>
      </c>
      <c r="DA6" s="36">
        <f t="shared" si="11"/>
        <v>99.62</v>
      </c>
      <c r="DB6" s="36">
        <f t="shared" si="11"/>
        <v>100.03</v>
      </c>
      <c r="DC6" s="36">
        <f t="shared" si="11"/>
        <v>100.05</v>
      </c>
      <c r="DD6" s="36">
        <f t="shared" si="11"/>
        <v>100.05</v>
      </c>
      <c r="DE6" s="36">
        <f t="shared" si="11"/>
        <v>100.08</v>
      </c>
      <c r="DF6" s="36">
        <f t="shared" si="11"/>
        <v>100</v>
      </c>
      <c r="DG6" s="35" t="str">
        <f>IF(DG7="","",IF(DG7="-","【-】","【"&amp;SUBSTITUTE(TEXT(DG7,"#,##0.00"),"-","△")&amp;"】"))</f>
        <v>【100.00】</v>
      </c>
      <c r="DH6" s="36">
        <f>IF(DH7="",NA(),DH7)</f>
        <v>59.37</v>
      </c>
      <c r="DI6" s="36">
        <f t="shared" ref="DI6:DQ6" si="12">IF(DI7="",NA(),DI7)</f>
        <v>59.01</v>
      </c>
      <c r="DJ6" s="36">
        <f t="shared" si="12"/>
        <v>60.27</v>
      </c>
      <c r="DK6" s="36">
        <f t="shared" si="12"/>
        <v>58.77</v>
      </c>
      <c r="DL6" s="36">
        <f t="shared" si="12"/>
        <v>59.02</v>
      </c>
      <c r="DM6" s="36">
        <f t="shared" si="12"/>
        <v>52.4</v>
      </c>
      <c r="DN6" s="36">
        <f t="shared" si="12"/>
        <v>53.56</v>
      </c>
      <c r="DO6" s="36">
        <f t="shared" si="12"/>
        <v>54.73</v>
      </c>
      <c r="DP6" s="36">
        <f t="shared" si="12"/>
        <v>55.77</v>
      </c>
      <c r="DQ6" s="36">
        <f t="shared" si="12"/>
        <v>56.48</v>
      </c>
      <c r="DR6" s="35" t="str">
        <f>IF(DR7="","",IF(DR7="-","【-】","【"&amp;SUBSTITUTE(TEXT(DR7,"#,##0.00"),"-","△")&amp;"】"))</f>
        <v>【56.48】</v>
      </c>
      <c r="DS6" s="36">
        <f>IF(DS7="",NA(),DS7)</f>
        <v>41.38</v>
      </c>
      <c r="DT6" s="36">
        <f t="shared" ref="DT6:EB6" si="13">IF(DT7="",NA(),DT7)</f>
        <v>41.35</v>
      </c>
      <c r="DU6" s="36">
        <f t="shared" si="13"/>
        <v>46.19</v>
      </c>
      <c r="DV6" s="36">
        <f t="shared" si="13"/>
        <v>50.96</v>
      </c>
      <c r="DW6" s="36">
        <f t="shared" si="13"/>
        <v>52.33</v>
      </c>
      <c r="DX6" s="36">
        <f t="shared" si="13"/>
        <v>18.05</v>
      </c>
      <c r="DY6" s="36">
        <f t="shared" si="13"/>
        <v>19.440000000000001</v>
      </c>
      <c r="DZ6" s="36">
        <f t="shared" si="13"/>
        <v>22.46</v>
      </c>
      <c r="EA6" s="36">
        <f t="shared" si="13"/>
        <v>25.84</v>
      </c>
      <c r="EB6" s="36">
        <f t="shared" si="13"/>
        <v>27.61</v>
      </c>
      <c r="EC6" s="35" t="str">
        <f>IF(EC7="","",IF(EC7="-","【-】","【"&amp;SUBSTITUTE(TEXT(EC7,"#,##0.00"),"-","△")&amp;"】"))</f>
        <v>【27.61】</v>
      </c>
      <c r="ED6" s="36">
        <f>IF(ED7="",NA(),ED7)</f>
        <v>0.18</v>
      </c>
      <c r="EE6" s="36">
        <f t="shared" ref="EE6:EM6" si="14">IF(EE7="",NA(),EE7)</f>
        <v>0.08</v>
      </c>
      <c r="EF6" s="36">
        <f t="shared" si="14"/>
        <v>0.24</v>
      </c>
      <c r="EG6" s="36">
        <f t="shared" si="14"/>
        <v>0.33</v>
      </c>
      <c r="EH6" s="36">
        <f t="shared" si="14"/>
        <v>0.34</v>
      </c>
      <c r="EI6" s="36">
        <f t="shared" si="14"/>
        <v>0.26</v>
      </c>
      <c r="EJ6" s="36">
        <f t="shared" si="14"/>
        <v>0.24</v>
      </c>
      <c r="EK6" s="36">
        <f t="shared" si="14"/>
        <v>0.27</v>
      </c>
      <c r="EL6" s="36">
        <f t="shared" si="14"/>
        <v>0.24</v>
      </c>
      <c r="EM6" s="36">
        <f t="shared" si="14"/>
        <v>0.2</v>
      </c>
      <c r="EN6" s="35" t="str">
        <f>IF(EN7="","",IF(EN7="-","【-】","【"&amp;SUBSTITUTE(TEXT(EN7,"#,##0.00"),"-","△")&amp;"】"))</f>
        <v>【0.20】</v>
      </c>
    </row>
    <row r="7" spans="1:144" s="37" customFormat="1" x14ac:dyDescent="0.15">
      <c r="A7" s="29"/>
      <c r="B7" s="38">
        <v>2019</v>
      </c>
      <c r="C7" s="38">
        <v>230006</v>
      </c>
      <c r="D7" s="38">
        <v>46</v>
      </c>
      <c r="E7" s="38">
        <v>1</v>
      </c>
      <c r="F7" s="38">
        <v>0</v>
      </c>
      <c r="G7" s="38">
        <v>2</v>
      </c>
      <c r="H7" s="38" t="s">
        <v>93</v>
      </c>
      <c r="I7" s="38" t="s">
        <v>94</v>
      </c>
      <c r="J7" s="38" t="s">
        <v>95</v>
      </c>
      <c r="K7" s="38" t="s">
        <v>96</v>
      </c>
      <c r="L7" s="38" t="s">
        <v>97</v>
      </c>
      <c r="M7" s="38" t="s">
        <v>98</v>
      </c>
      <c r="N7" s="39" t="s">
        <v>99</v>
      </c>
      <c r="O7" s="39">
        <v>73.06</v>
      </c>
      <c r="P7" s="39">
        <v>98.37</v>
      </c>
      <c r="Q7" s="39">
        <v>0</v>
      </c>
      <c r="R7" s="39">
        <v>7575530</v>
      </c>
      <c r="S7" s="39">
        <v>5173.0600000000004</v>
      </c>
      <c r="T7" s="39">
        <v>1464.42</v>
      </c>
      <c r="U7" s="39">
        <v>5092614</v>
      </c>
      <c r="V7" s="39">
        <v>3170.16</v>
      </c>
      <c r="W7" s="39">
        <v>1606.42</v>
      </c>
      <c r="X7" s="39">
        <v>109</v>
      </c>
      <c r="Y7" s="39">
        <v>111.08</v>
      </c>
      <c r="Z7" s="39">
        <v>109.25</v>
      </c>
      <c r="AA7" s="39">
        <v>108.26</v>
      </c>
      <c r="AB7" s="39">
        <v>107.72</v>
      </c>
      <c r="AC7" s="39">
        <v>113.33</v>
      </c>
      <c r="AD7" s="39">
        <v>114.05</v>
      </c>
      <c r="AE7" s="39">
        <v>114.26</v>
      </c>
      <c r="AF7" s="39">
        <v>112.98</v>
      </c>
      <c r="AG7" s="39">
        <v>112.91</v>
      </c>
      <c r="AH7" s="39">
        <v>112.91</v>
      </c>
      <c r="AI7" s="39">
        <v>0</v>
      </c>
      <c r="AJ7" s="39">
        <v>0</v>
      </c>
      <c r="AK7" s="39">
        <v>0</v>
      </c>
      <c r="AL7" s="39">
        <v>0</v>
      </c>
      <c r="AM7" s="39">
        <v>0</v>
      </c>
      <c r="AN7" s="39">
        <v>17.39</v>
      </c>
      <c r="AO7" s="39">
        <v>12.65</v>
      </c>
      <c r="AP7" s="39">
        <v>10.58</v>
      </c>
      <c r="AQ7" s="39">
        <v>10.49</v>
      </c>
      <c r="AR7" s="39">
        <v>9.92</v>
      </c>
      <c r="AS7" s="39">
        <v>9.92</v>
      </c>
      <c r="AT7" s="39">
        <v>91.53</v>
      </c>
      <c r="AU7" s="39">
        <v>94.18</v>
      </c>
      <c r="AV7" s="39">
        <v>103.25</v>
      </c>
      <c r="AW7" s="39">
        <v>111.46</v>
      </c>
      <c r="AX7" s="39">
        <v>120.18</v>
      </c>
      <c r="AY7" s="39">
        <v>212.95</v>
      </c>
      <c r="AZ7" s="39">
        <v>224.41</v>
      </c>
      <c r="BA7" s="39">
        <v>243.44</v>
      </c>
      <c r="BB7" s="39">
        <v>258.49</v>
      </c>
      <c r="BC7" s="39">
        <v>271.10000000000002</v>
      </c>
      <c r="BD7" s="39">
        <v>271.10000000000002</v>
      </c>
      <c r="BE7" s="39">
        <v>241.34</v>
      </c>
      <c r="BF7" s="39">
        <v>241.32</v>
      </c>
      <c r="BG7" s="39">
        <v>232.25</v>
      </c>
      <c r="BH7" s="39">
        <v>230.54</v>
      </c>
      <c r="BI7" s="39">
        <v>232.73</v>
      </c>
      <c r="BJ7" s="39">
        <v>333.48</v>
      </c>
      <c r="BK7" s="39">
        <v>320.31</v>
      </c>
      <c r="BL7" s="39">
        <v>303.26</v>
      </c>
      <c r="BM7" s="39">
        <v>290.31</v>
      </c>
      <c r="BN7" s="39">
        <v>272.95999999999998</v>
      </c>
      <c r="BO7" s="39">
        <v>272.95999999999998</v>
      </c>
      <c r="BP7" s="39">
        <v>108.93</v>
      </c>
      <c r="BQ7" s="39">
        <v>111.43</v>
      </c>
      <c r="BR7" s="39">
        <v>109.15</v>
      </c>
      <c r="BS7" s="39">
        <v>108.06</v>
      </c>
      <c r="BT7" s="39">
        <v>107.58</v>
      </c>
      <c r="BU7" s="39">
        <v>112.81</v>
      </c>
      <c r="BV7" s="39">
        <v>113.88</v>
      </c>
      <c r="BW7" s="39">
        <v>114.14</v>
      </c>
      <c r="BX7" s="39">
        <v>112.83</v>
      </c>
      <c r="BY7" s="39">
        <v>112.84</v>
      </c>
      <c r="BZ7" s="39">
        <v>112.84</v>
      </c>
      <c r="CA7" s="39">
        <v>63.76</v>
      </c>
      <c r="CB7" s="39">
        <v>61.79</v>
      </c>
      <c r="CC7" s="39">
        <v>62.4</v>
      </c>
      <c r="CD7" s="39">
        <v>62.79</v>
      </c>
      <c r="CE7" s="39">
        <v>62.98</v>
      </c>
      <c r="CF7" s="39">
        <v>75.3</v>
      </c>
      <c r="CG7" s="39">
        <v>74.02</v>
      </c>
      <c r="CH7" s="39">
        <v>73.03</v>
      </c>
      <c r="CI7" s="39">
        <v>73.86</v>
      </c>
      <c r="CJ7" s="39">
        <v>73.849999999999994</v>
      </c>
      <c r="CK7" s="39">
        <v>73.849999999999994</v>
      </c>
      <c r="CL7" s="39">
        <v>64.239999999999995</v>
      </c>
      <c r="CM7" s="39">
        <v>64.88</v>
      </c>
      <c r="CN7" s="39">
        <v>65.36</v>
      </c>
      <c r="CO7" s="39">
        <v>65.39</v>
      </c>
      <c r="CP7" s="39">
        <v>65.17</v>
      </c>
      <c r="CQ7" s="39">
        <v>61.82</v>
      </c>
      <c r="CR7" s="39">
        <v>61.66</v>
      </c>
      <c r="CS7" s="39">
        <v>62.19</v>
      </c>
      <c r="CT7" s="39">
        <v>61.77</v>
      </c>
      <c r="CU7" s="39">
        <v>61.69</v>
      </c>
      <c r="CV7" s="39">
        <v>61.69</v>
      </c>
      <c r="CW7" s="39">
        <v>99.66</v>
      </c>
      <c r="CX7" s="39">
        <v>99.67</v>
      </c>
      <c r="CY7" s="39">
        <v>99.66</v>
      </c>
      <c r="CZ7" s="39">
        <v>99.66</v>
      </c>
      <c r="DA7" s="39">
        <v>99.62</v>
      </c>
      <c r="DB7" s="39">
        <v>100.03</v>
      </c>
      <c r="DC7" s="39">
        <v>100.05</v>
      </c>
      <c r="DD7" s="39">
        <v>100.05</v>
      </c>
      <c r="DE7" s="39">
        <v>100.08</v>
      </c>
      <c r="DF7" s="39">
        <v>100</v>
      </c>
      <c r="DG7" s="39">
        <v>100</v>
      </c>
      <c r="DH7" s="39">
        <v>59.37</v>
      </c>
      <c r="DI7" s="39">
        <v>59.01</v>
      </c>
      <c r="DJ7" s="39">
        <v>60.27</v>
      </c>
      <c r="DK7" s="39">
        <v>58.77</v>
      </c>
      <c r="DL7" s="39">
        <v>59.02</v>
      </c>
      <c r="DM7" s="39">
        <v>52.4</v>
      </c>
      <c r="DN7" s="39">
        <v>53.56</v>
      </c>
      <c r="DO7" s="39">
        <v>54.73</v>
      </c>
      <c r="DP7" s="39">
        <v>55.77</v>
      </c>
      <c r="DQ7" s="39">
        <v>56.48</v>
      </c>
      <c r="DR7" s="39">
        <v>56.48</v>
      </c>
      <c r="DS7" s="39">
        <v>41.38</v>
      </c>
      <c r="DT7" s="39">
        <v>41.35</v>
      </c>
      <c r="DU7" s="39">
        <v>46.19</v>
      </c>
      <c r="DV7" s="39">
        <v>50.96</v>
      </c>
      <c r="DW7" s="39">
        <v>52.33</v>
      </c>
      <c r="DX7" s="39">
        <v>18.05</v>
      </c>
      <c r="DY7" s="39">
        <v>19.440000000000001</v>
      </c>
      <c r="DZ7" s="39">
        <v>22.46</v>
      </c>
      <c r="EA7" s="39">
        <v>25.84</v>
      </c>
      <c r="EB7" s="39">
        <v>27.61</v>
      </c>
      <c r="EC7" s="39">
        <v>27.61</v>
      </c>
      <c r="ED7" s="39">
        <v>0.18</v>
      </c>
      <c r="EE7" s="39">
        <v>0.08</v>
      </c>
      <c r="EF7" s="39">
        <v>0.24</v>
      </c>
      <c r="EG7" s="39">
        <v>0.33</v>
      </c>
      <c r="EH7" s="39">
        <v>0.34</v>
      </c>
      <c r="EI7" s="39">
        <v>0.26</v>
      </c>
      <c r="EJ7" s="39">
        <v>0.24</v>
      </c>
      <c r="EK7" s="39">
        <v>0.27</v>
      </c>
      <c r="EL7" s="39">
        <v>0.24</v>
      </c>
      <c r="EM7" s="39">
        <v>0.2</v>
      </c>
      <c r="EN7" s="39">
        <v>0.2</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2021-01-21T05:45:16Z</cp:lastPrinted>
  <dcterms:created xsi:type="dcterms:W3CDTF">2020-12-04T02:09:50Z</dcterms:created>
  <dcterms:modified xsi:type="dcterms:W3CDTF">2021-02-26T00:49:36Z</dcterms:modified>
  <cp:category/>
</cp:coreProperties>
</file>