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1.42\keieikanri\予算共有\10 経営戦略\93 経営計画（経営分析）\R4(R3年度決算)\06_公表日の連絡\"/>
    </mc:Choice>
  </mc:AlternateContent>
  <workbookProtection workbookAlgorithmName="SHA-512" workbookHashValue="GQNlut2I4PBy1Ete5e7Ux5Wpr8ajzy58dJninHbeySrwk4uJWjfhKGlFQwbpiq4UGHRVgUuHFA8xNqWNYcekcg==" workbookSaltValue="V5qDhf9RGt+wLu8ZFEROxw==" workbookSpinCount="100000" lockStructure="1"/>
  <bookViews>
    <workbookView xWindow="0" yWindow="0" windowWidth="20460" windowHeight="63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<sst xmlns="http://schemas.openxmlformats.org/spreadsheetml/2006/main" count="228" uniqueCount="112">
  <si>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</si>
  <si>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</si>
  <si>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</si>
  <si>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</si>
  <si>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</si>
  <si>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</si>
  <si>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</si>
  <si>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</si>
  <si>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</si>
  <si>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</si>
  <si>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</si>
  <si>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</si>
  <si>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</si>
  <si>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</si>
  <si>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</si>
  <si>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</si>
  <si>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</si>
  <si>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</si>
  <si>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</si>
  <si>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</si>
  <si>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</si>
  <si>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</si>
  <si>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</si>
  <si>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</si>
  <si>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</si>
  <si>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</si>
  <si>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</si>
  <si>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</si>
  <si>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</si>
  <si>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</si>
  <si>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</si>
  <si>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</si>
  <si>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</si>
  <si>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</si>
  <si>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</si>
  <si>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</si>
  <si>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</si>
  <si>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</si>
  <si>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</si>
  <si>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</si>
  <si>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</si>
  <si>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</si>
  <si>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</si>
  <si>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</si>
  <si>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</si>
  <si>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</si>
  <si>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</si>
  <si>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</si>
  <si>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</si>
  <si>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</si>
  <si>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</si>
  <si>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</si>
  <si>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</si>
  <si>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</si>
  <si>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</si>
  <si>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</si>
  <si>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</si>
  <si>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</si>
  <si>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</si>
  <si>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</si>
  <si>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</si>
  <si>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</si>
  <si>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</si>
  <si>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</si>
  <si>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</si>
  <si>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</si>
  <si>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</si>
  <si>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</si>
  <si>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</si>
  <si>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</si>
  <si>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</si>
  <si>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</si>
  <si>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</si>
  <si>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</si>
  <si>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</si>
  <si>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</si>
  <si>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</si>
  <si>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</si>
  <si>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</si>
  <si>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</si>
  <si>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</si>
  <si>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</si>
  <si>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</si>
  <si>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</si>
  <si>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</si>
  <si>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</si>
  <si>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</si>
  <si>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</si>
  <si>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</si>
  <si>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</si>
  <si>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</si>
  <si>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</si>
  <si>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</si>
  <si>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</si>
  <si>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</si>
  <si>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</si>
  <si>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</si>
  <si>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</si>
  <si>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</si>
  <si>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</si>
  <si>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</si>
  <si>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</si>
  <si>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</si>
  <si>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</si>
  <si>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</si>
  <si>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</si>
  <si>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</si>
  <si>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</si>
  <si>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</si>
  <si>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愛知県水道用水供給事業の経営状況は健全であるが、老朽化施設更新等による費用の増加が見込まれることから、令和3年3月に改訂した「企業庁経営戦略（改訂版）」（計画期間：平成28年度～令和7年度）に基づき、引き続き効率化等を推進し、今後とも健全経営に努めていく。</t>
    <phoneticPr fontId="4"/>
  </si>
  <si>
    <r>
      <t>【健全性】
　本県の水道用水供給事業は、企業債等の借換えや繰上償還による支払利息の軽減等、経営の合理化に努めてきたことから、</t>
    </r>
    <r>
      <rPr>
        <b/>
        <sz val="11"/>
        <rFont val="ＭＳ ゴシック"/>
        <family val="3"/>
        <charset val="128"/>
      </rPr>
      <t>①経常収支比率</t>
    </r>
    <r>
      <rPr>
        <sz val="11"/>
        <rFont val="ＭＳ ゴシック"/>
        <family val="3"/>
        <charset val="128"/>
      </rPr>
      <t>及び</t>
    </r>
    <r>
      <rPr>
        <b/>
        <sz val="11"/>
        <rFont val="ＭＳ ゴシック"/>
        <family val="3"/>
        <charset val="128"/>
      </rPr>
      <t>⑤料金回収率</t>
    </r>
    <r>
      <rPr>
        <sz val="11"/>
        <rFont val="ＭＳ ゴシック"/>
        <family val="3"/>
        <charset val="128"/>
      </rPr>
      <t>は100％を超えて推移し、</t>
    </r>
    <r>
      <rPr>
        <b/>
        <sz val="11"/>
        <rFont val="ＭＳ ゴシック"/>
        <family val="3"/>
        <charset val="128"/>
      </rPr>
      <t>②累積欠損金</t>
    </r>
    <r>
      <rPr>
        <sz val="11"/>
        <rFont val="ＭＳ ゴシック"/>
        <family val="3"/>
        <charset val="128"/>
      </rPr>
      <t>は発生しておらず、</t>
    </r>
    <r>
      <rPr>
        <b/>
        <sz val="11"/>
        <rFont val="ＭＳ ゴシック"/>
        <family val="3"/>
        <charset val="128"/>
      </rPr>
      <t>⑥給水原価</t>
    </r>
    <r>
      <rPr>
        <sz val="11"/>
        <rFont val="ＭＳ ゴシック"/>
        <family val="3"/>
        <charset val="128"/>
      </rPr>
      <t>は類似団体平均を下回っている。
　一方、</t>
    </r>
    <r>
      <rPr>
        <b/>
        <sz val="11"/>
        <rFont val="ＭＳ ゴシック"/>
        <family val="3"/>
        <charset val="128"/>
      </rPr>
      <t>④企業債残高対給水収益比率</t>
    </r>
    <r>
      <rPr>
        <sz val="11"/>
        <rFont val="ＭＳ ゴシック"/>
        <family val="3"/>
        <charset val="128"/>
      </rPr>
      <t>が類似団体平均は減少傾向にある中で概ね横ばいで推移しているものの、</t>
    </r>
    <r>
      <rPr>
        <b/>
        <sz val="11"/>
        <rFont val="ＭＳ ゴシック"/>
        <family val="3"/>
        <charset val="128"/>
      </rPr>
      <t>③流動比率</t>
    </r>
    <r>
      <rPr>
        <sz val="11"/>
        <rFont val="ＭＳ ゴシック"/>
        <family val="3"/>
        <charset val="128"/>
      </rPr>
      <t>は100%を超えており、経営状況については健全な状態である。
【効率性】
　施設は良好な状態で運営しており、利用状況については、</t>
    </r>
    <r>
      <rPr>
        <b/>
        <sz val="11"/>
        <rFont val="ＭＳ ゴシック"/>
        <family val="3"/>
        <charset val="128"/>
      </rPr>
      <t>⑦施設利用率</t>
    </r>
    <r>
      <rPr>
        <sz val="11"/>
        <rFont val="ＭＳ ゴシック"/>
        <family val="3"/>
        <charset val="128"/>
      </rPr>
      <t>が類似団体平均を上回り、</t>
    </r>
    <r>
      <rPr>
        <b/>
        <sz val="11"/>
        <rFont val="ＭＳ ゴシック"/>
        <family val="3"/>
        <charset val="128"/>
      </rPr>
      <t>⑧有収率</t>
    </r>
    <r>
      <rPr>
        <sz val="11"/>
        <rFont val="ＭＳ ゴシック"/>
        <family val="3"/>
        <charset val="128"/>
      </rPr>
      <t>も99％を超えて推移していることから、効率的な施設利用による料金回収ができている。</t>
    </r>
    <rPh sb="144" eb="146">
      <t>ルイジ</t>
    </rPh>
    <rPh sb="146" eb="148">
      <t>ダンタイ</t>
    </rPh>
    <rPh sb="148" eb="150">
      <t>ヘイキン</t>
    </rPh>
    <rPh sb="151" eb="153">
      <t>ゲンショウ</t>
    </rPh>
    <rPh sb="153" eb="155">
      <t>ケイコウ</t>
    </rPh>
    <rPh sb="158" eb="159">
      <t>ナカ</t>
    </rPh>
    <phoneticPr fontId="4"/>
  </si>
  <si>
    <r>
      <t>【老朽化の状況】
　昭和40年代から50年代に集中的に建設されたことから、老朽化が進んでおり、</t>
    </r>
    <r>
      <rPr>
        <b/>
        <sz val="11"/>
        <color theme="1"/>
        <rFont val="ＭＳ ゴシック"/>
        <family val="3"/>
        <charset val="128"/>
      </rPr>
      <t>①有形固定資産減価償却率</t>
    </r>
    <r>
      <rPr>
        <sz val="11"/>
        <color theme="1"/>
        <rFont val="ＭＳ ゴシック"/>
        <family val="3"/>
        <charset val="128"/>
      </rPr>
      <t>、</t>
    </r>
    <r>
      <rPr>
        <b/>
        <sz val="11"/>
        <color theme="1"/>
        <rFont val="ＭＳ ゴシック"/>
        <family val="3"/>
        <charset val="128"/>
      </rPr>
      <t>②管路経年化率</t>
    </r>
    <r>
      <rPr>
        <sz val="11"/>
        <color theme="1"/>
        <rFont val="ＭＳ ゴシック"/>
        <family val="3"/>
        <charset val="128"/>
      </rPr>
      <t>とも、類似団体平均より高めの割合を示している。
【管路の更新状況】
　「水道事業老朽化施設更新計画」（計画期間：平成30年度～令和12年度）に基づき計画的に更新を行っている。単年度に更新した管路延長の割合を表す</t>
    </r>
    <r>
      <rPr>
        <b/>
        <sz val="11"/>
        <color theme="1"/>
        <rFont val="ＭＳ ゴシック"/>
        <family val="3"/>
        <charset val="128"/>
      </rPr>
      <t>③管路更新率</t>
    </r>
    <r>
      <rPr>
        <sz val="11"/>
        <color theme="1"/>
        <rFont val="ＭＳ ゴシック"/>
        <family val="3"/>
        <charset val="128"/>
      </rPr>
      <t>は年度間で数値にばらつきが生じており、令和３年度は予定していた工事が翌年に繰越しとなった</t>
    </r>
    <r>
      <rPr>
        <sz val="11"/>
        <rFont val="ＭＳ ゴシック"/>
        <family val="3"/>
        <charset val="128"/>
      </rPr>
      <t>こともあり、平均</t>
    </r>
    <r>
      <rPr>
        <sz val="11"/>
        <color theme="1"/>
        <rFont val="ＭＳ ゴシック"/>
        <family val="3"/>
        <charset val="128"/>
      </rPr>
      <t>値を下回っている。</t>
    </r>
    <rPh sb="198" eb="200">
      <t>レイワ</t>
    </rPh>
    <rPh sb="201" eb="203">
      <t>ネンド</t>
    </rPh>
    <rPh sb="204" eb="206">
      <t>ヨテイ</t>
    </rPh>
    <rPh sb="210" eb="212">
      <t>コウジ</t>
    </rPh>
    <rPh sb="213" eb="215">
      <t>ヨクネン</t>
    </rPh>
    <rPh sb="216" eb="218">
      <t>クリコシ</t>
    </rPh>
    <rPh sb="229" eb="232">
      <t>ヘイキンチ</t>
    </rPh>
    <rPh sb="233" eb="23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</si>
</sst>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0.24</c:v>
                </c:pt>
                <c:pt idx="1">
                  <c:v>0.33</c:v>
                </c:pt>
                <c:pt idx="2">
                  <c:v>0.34</c:v>
                </c:pt>
                <c:pt idx="3">
                  <c:v>0.16</c:v>
                </c:pt>
                <c:pt idx="4">
                  <c:v>0.03</c:v>
                </c:pt>
              </c:numCache>
            </c:numRef>
          </c:val>
          <c:extLst>
            <c:ext xmlns:c16="http://schemas.microsoft.com/office/drawing/2014/chart" uri="{C3380CC4-5D6E-409C-BE32-E72D297353CC}">
              <c16:uniqueId val="{00000000-2C28-4F37-B72F-756A9200ED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2C28-4F37-B72F-756A9200ED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65.36</c:v>
                </c:pt>
                <c:pt idx="1">
                  <c:v>65.39</c:v>
                </c:pt>
                <c:pt idx="2">
                  <c:v>65.17</c:v>
                </c:pt>
                <c:pt idx="3">
                  <c:v>66.489999999999995</c:v>
                </c:pt>
                <c:pt idx="4">
                  <c:v>65.87</c:v>
                </c:pt>
              </c:numCache>
            </c:numRef>
          </c:val>
          <c:extLst>
            <c:ext xmlns:c16="http://schemas.microsoft.com/office/drawing/2014/chart" uri="{C3380CC4-5D6E-409C-BE32-E72D297353CC}">
              <c16:uniqueId val="{00000000-B5E1-4182-971C-2E94F5D7A8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B5E1-4182-971C-2E94F5D7A8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99.66</c:v>
                </c:pt>
                <c:pt idx="1">
                  <c:v>99.66</c:v>
                </c:pt>
                <c:pt idx="2">
                  <c:v>99.62</c:v>
                </c:pt>
                <c:pt idx="3">
                  <c:v>99.6</c:v>
                </c:pt>
                <c:pt idx="4">
                  <c:v>99.66</c:v>
                </c:pt>
              </c:numCache>
            </c:numRef>
          </c:val>
          <c:extLst>
            <c:ext xmlns:c16="http://schemas.microsoft.com/office/drawing/2014/chart" uri="{C3380CC4-5D6E-409C-BE32-E72D297353CC}">
              <c16:uniqueId val="{00000000-ECAA-4BA1-B6FD-A3F163B501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ECAA-4BA1-B6FD-A3F163B501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109.25</c:v>
                </c:pt>
                <c:pt idx="1">
                  <c:v>108.26</c:v>
                </c:pt>
                <c:pt idx="2">
                  <c:v>107.72</c:v>
                </c:pt>
                <c:pt idx="3">
                  <c:v>108.63</c:v>
                </c:pt>
                <c:pt idx="4">
                  <c:v>108.75</c:v>
                </c:pt>
              </c:numCache>
            </c:numRef>
          </c:val>
          <c:extLst>
            <c:ext xmlns:c16="http://schemas.microsoft.com/office/drawing/2014/chart" uri="{C3380CC4-5D6E-409C-BE32-E72D297353CC}">
              <c16:uniqueId val="{00000000-CF82-434F-9A35-6EA1002173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CF82-434F-9A35-6EA1002173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60.27</c:v>
                </c:pt>
                <c:pt idx="1">
                  <c:v>58.77</c:v>
                </c:pt>
                <c:pt idx="2">
                  <c:v>59.02</c:v>
                </c:pt>
                <c:pt idx="3">
                  <c:v>60.28</c:v>
                </c:pt>
                <c:pt idx="4">
                  <c:v>60.09</c:v>
                </c:pt>
              </c:numCache>
            </c:numRef>
          </c:val>
          <c:extLst>
            <c:ext xmlns:c16="http://schemas.microsoft.com/office/drawing/2014/chart" uri="{C3380CC4-5D6E-409C-BE32-E72D297353CC}">
              <c16:uniqueId val="{00000000-FF9E-48F5-8C63-A1ACE924DD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FF9E-48F5-8C63-A1ACE924DD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46.19</c:v>
                </c:pt>
                <c:pt idx="1">
                  <c:v>50.96</c:v>
                </c:pt>
                <c:pt idx="2">
                  <c:v>52.33</c:v>
                </c:pt>
                <c:pt idx="3">
                  <c:v>54.44</c:v>
                </c:pt>
                <c:pt idx="4">
                  <c:v>56.12</c:v>
                </c:pt>
              </c:numCache>
            </c:numRef>
          </c:val>
          <c:extLst>
            <c:ext xmlns:c16="http://schemas.microsoft.com/office/drawing/2014/chart" uri="{C3380CC4-5D6E-409C-BE32-E72D297353CC}">
              <c16:uniqueId val="{00000000-B5A1-4704-BA65-82110B10FA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B5A1-4704-BA65-82110B10FA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60-48A0-8447-7D5E83A5E5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1460-48A0-8447-7D5E83A5E5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103.25</c:v>
                </c:pt>
                <c:pt idx="1">
                  <c:v>111.46</c:v>
                </c:pt>
                <c:pt idx="2">
                  <c:v>120.18</c:v>
                </c:pt>
                <c:pt idx="3">
                  <c:v>134.33000000000001</c:v>
                </c:pt>
                <c:pt idx="4">
                  <c:v>173.57</c:v>
                </c:pt>
              </c:numCache>
            </c:numRef>
          </c:val>
          <c:extLst>
            <c:ext xmlns:c16="http://schemas.microsoft.com/office/drawing/2014/chart" uri="{C3380CC4-5D6E-409C-BE32-E72D297353CC}">
              <c16:uniqueId val="{00000000-9BAD-41A3-A2F8-02F93A0FDB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9BAD-41A3-A2F8-02F93A0FDB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232.25</c:v>
                </c:pt>
                <c:pt idx="1">
                  <c:v>230.54</c:v>
                </c:pt>
                <c:pt idx="2">
                  <c:v>232.73</c:v>
                </c:pt>
                <c:pt idx="3">
                  <c:v>232.14</c:v>
                </c:pt>
                <c:pt idx="4">
                  <c:v>232.5</c:v>
                </c:pt>
              </c:numCache>
            </c:numRef>
          </c:val>
          <c:extLst>
            <c:ext xmlns:c16="http://schemas.microsoft.com/office/drawing/2014/chart" uri="{C3380CC4-5D6E-409C-BE32-E72D297353CC}">
              <c16:uniqueId val="{00000000-00B9-44DD-A529-113ACFD944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00B9-44DD-A529-113ACFD944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109.15</c:v>
                </c:pt>
                <c:pt idx="1">
                  <c:v>108.06</c:v>
                </c:pt>
                <c:pt idx="2">
                  <c:v>107.58</c:v>
                </c:pt>
                <c:pt idx="3">
                  <c:v>108.67</c:v>
                </c:pt>
                <c:pt idx="4">
                  <c:v>108.79</c:v>
                </c:pt>
              </c:numCache>
            </c:numRef>
          </c:val>
          <c:extLst>
            <c:ext xmlns:c16="http://schemas.microsoft.com/office/drawing/2014/chart" uri="{C3380CC4-5D6E-409C-BE32-E72D297353CC}">
              <c16:uniqueId val="{00000000-4FF5-486C-B544-2E6F966DFC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4FF5-486C-B544-2E6F966DFC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62.4</c:v>
                </c:pt>
                <c:pt idx="1">
                  <c:v>62.79</c:v>
                </c:pt>
                <c:pt idx="2">
                  <c:v>62.98</c:v>
                </c:pt>
                <c:pt idx="3">
                  <c:v>61.58</c:v>
                </c:pt>
                <c:pt idx="4">
                  <c:v>61.71</c:v>
                </c:pt>
              </c:numCache>
            </c:numRef>
          </c:val>
          <c:extLst>
            <c:ext xmlns:c16="http://schemas.microsoft.com/office/drawing/2014/chart" uri="{C3380CC4-5D6E-409C-BE32-E72D297353CC}">
              <c16:uniqueId val="{00000000-6A90-4ED8-8146-96CAEA5E0C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6A90-4ED8-8146-96CAEA5E0C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愛知県</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用水供給事業</v>
      </c>
      <c r="Q8" s="78"/>
      <c r="R8" s="78"/>
      <c r="S8" s="78"/>
      <c r="T8" s="78"/>
      <c r="U8" s="78"/>
      <c r="V8" s="78"/>
      <c r="W8" s="78" t="str">
        <f>データ!$L$6</f>
        <v>B</v>
      </c>
      <c r="X8" s="78"/>
      <c r="Y8" s="78"/>
      <c r="Z8" s="78"/>
      <c r="AA8" s="78"/>
      <c r="AB8" s="78"/>
      <c r="AC8" s="78"/>
      <c r="AD8" s="78" t="str">
        <f>データ!$M$6</f>
        <v>自治体職員</v>
      </c>
      <c r="AE8" s="78"/>
      <c r="AF8" s="78"/>
      <c r="AG8" s="78"/>
      <c r="AH8" s="78"/>
      <c r="AI8" s="78"/>
      <c r="AJ8" s="78"/>
      <c r="AK8" s="2"/>
      <c r="AL8" s="69">
        <f>データ!$R$6</f>
        <v>7528519</v>
      </c>
      <c r="AM8" s="69"/>
      <c r="AN8" s="69"/>
      <c r="AO8" s="69"/>
      <c r="AP8" s="69"/>
      <c r="AQ8" s="69"/>
      <c r="AR8" s="69"/>
      <c r="AS8" s="69"/>
      <c r="AT8" s="37">
        <f>データ!$S$6</f>
        <v>5173.1499999999996</v>
      </c>
      <c r="AU8" s="38"/>
      <c r="AV8" s="38"/>
      <c r="AW8" s="38"/>
      <c r="AX8" s="38"/>
      <c r="AY8" s="38"/>
      <c r="AZ8" s="38"/>
      <c r="BA8" s="38"/>
      <c r="BB8" s="58">
        <f>データ!$T$6</f>
        <v>1455.31</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75.58</v>
      </c>
      <c r="J10" s="38"/>
      <c r="K10" s="38"/>
      <c r="L10" s="38"/>
      <c r="M10" s="38"/>
      <c r="N10" s="38"/>
      <c r="O10" s="68"/>
      <c r="P10" s="58">
        <f>データ!$P$6</f>
        <v>99.2</v>
      </c>
      <c r="Q10" s="58"/>
      <c r="R10" s="58"/>
      <c r="S10" s="58"/>
      <c r="T10" s="58"/>
      <c r="U10" s="58"/>
      <c r="V10" s="58"/>
      <c r="W10" s="69">
        <f>データ!$Q$6</f>
        <v>0</v>
      </c>
      <c r="X10" s="69"/>
      <c r="Y10" s="69"/>
      <c r="Z10" s="69"/>
      <c r="AA10" s="69"/>
      <c r="AB10" s="69"/>
      <c r="AC10" s="69"/>
      <c r="AD10" s="2"/>
      <c r="AE10" s="2"/>
      <c r="AF10" s="2"/>
      <c r="AG10" s="2"/>
      <c r="AH10" s="2"/>
      <c r="AI10" s="2"/>
      <c r="AJ10" s="2"/>
      <c r="AK10" s="2"/>
      <c r="AL10" s="69">
        <f>データ!$U$6</f>
        <v>5089394</v>
      </c>
      <c r="AM10" s="69"/>
      <c r="AN10" s="69"/>
      <c r="AO10" s="69"/>
      <c r="AP10" s="69"/>
      <c r="AQ10" s="69"/>
      <c r="AR10" s="69"/>
      <c r="AS10" s="69"/>
      <c r="AT10" s="37">
        <f>データ!$V$6</f>
        <v>3170.86</v>
      </c>
      <c r="AU10" s="38"/>
      <c r="AV10" s="38"/>
      <c r="AW10" s="38"/>
      <c r="AX10" s="38"/>
      <c r="AY10" s="38"/>
      <c r="AZ10" s="38"/>
      <c r="BA10" s="38"/>
      <c r="BB10" s="58">
        <f>データ!$W$6</f>
        <v>1605.05</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HdKxbiV56dXEtxJY3oCqIBKIvHR0ExuTNby2Ohr5w+0lq/Ta5JHDTArNZbwCi5huK4Y3mwbkR1exXi2lbsK7Vg==" saltValue="66tpifeIxHev1erpjEQ3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230006</v>
      </c>
      <c r="D6" s="20">
        <f t="shared" si="3"/>
        <v>46</v>
      </c>
      <c r="E6" s="20">
        <f t="shared" si="3"/>
        <v>1</v>
      </c>
      <c r="F6" s="20">
        <f t="shared" si="3"/>
        <v>0</v>
      </c>
      <c r="G6" s="20">
        <f t="shared" si="3"/>
        <v>2</v>
      </c>
      <c r="H6" s="20" t="str">
        <f t="shared" si="3"/>
        <v>愛知県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75.58</v>
      </c>
      <c r="P6" s="21">
        <f t="shared" si="3"/>
        <v>99.2</v>
      </c>
      <c r="Q6" s="21">
        <f t="shared" si="3"/>
        <v>0</v>
      </c>
      <c r="R6" s="21">
        <f t="shared" si="3"/>
        <v>7528519</v>
      </c>
      <c r="S6" s="21">
        <f t="shared" si="3"/>
        <v>5173.1499999999996</v>
      </c>
      <c r="T6" s="21">
        <f t="shared" si="3"/>
        <v>1455.31</v>
      </c>
      <c r="U6" s="21">
        <f t="shared" si="3"/>
        <v>5089394</v>
      </c>
      <c r="V6" s="21">
        <f t="shared" si="3"/>
        <v>3170.86</v>
      </c>
      <c r="W6" s="21">
        <f t="shared" si="3"/>
        <v>1605.05</v>
      </c>
      <c r="X6" s="22">
        <f>IF(X7="",NA(),X7)</f>
        <v>109.25</v>
      </c>
      <c r="Y6" s="22">
        <f t="shared" ref="Y6:AG6" si="4">IF(Y7="",NA(),Y7)</f>
        <v>108.26</v>
      </c>
      <c r="Z6" s="22">
        <f t="shared" si="4"/>
        <v>107.72</v>
      </c>
      <c r="AA6" s="22">
        <f t="shared" si="4"/>
        <v>108.63</v>
      </c>
      <c r="AB6" s="22">
        <f t="shared" si="4"/>
        <v>108.75</v>
      </c>
      <c r="AC6" s="22">
        <f t="shared" si="4"/>
        <v>114.26</v>
      </c>
      <c r="AD6" s="22">
        <f t="shared" si="4"/>
        <v>112.98</v>
      </c>
      <c r="AE6" s="22">
        <f t="shared" si="4"/>
        <v>112.91</v>
      </c>
      <c r="AF6" s="22">
        <f t="shared" si="4"/>
        <v>111.13</v>
      </c>
      <c r="AG6" s="22">
        <f t="shared" si="4"/>
        <v>112.49</v>
      </c>
      <c r="AH6" s="21" t="str">
        <f>IF(AH7="","",IF(AH7="-","【-】","【"&amp;SUBSTITUTE(TEXT(AH7,"#,##0.00"),"-","△")&amp;"】"))</f>
        <v>【112.49】</v>
      </c>
      <c r="AI6" s="21">
        <f>IF(AI7="",NA(),AI7)</f>
        <v>0</v>
      </c>
      <c r="AJ6" s="21">
        <f t="shared" ref="AJ6:AR6" si="5">IF(AJ7="",NA(),AJ7)</f>
        <v>0</v>
      </c>
      <c r="AK6" s="21">
        <f t="shared" si="5"/>
        <v>0</v>
      </c>
      <c r="AL6" s="21">
        <f t="shared" si="5"/>
        <v>0</v>
      </c>
      <c r="AM6" s="21">
        <f t="shared" si="5"/>
        <v>0</v>
      </c>
      <c r="AN6" s="22">
        <f t="shared" si="5"/>
        <v>10.58</v>
      </c>
      <c r="AO6" s="22">
        <f t="shared" si="5"/>
        <v>10.49</v>
      </c>
      <c r="AP6" s="22">
        <f t="shared" si="5"/>
        <v>9.92</v>
      </c>
      <c r="AQ6" s="22">
        <f t="shared" si="5"/>
        <v>12.29</v>
      </c>
      <c r="AR6" s="22">
        <f t="shared" si="5"/>
        <v>8.77</v>
      </c>
      <c r="AS6" s="21" t="str">
        <f>IF(AS7="","",IF(AS7="-","【-】","【"&amp;SUBSTITUTE(TEXT(AS7,"#,##0.00"),"-","△")&amp;"】"))</f>
        <v>【8.77】</v>
      </c>
      <c r="AT6" s="22">
        <f>IF(AT7="",NA(),AT7)</f>
        <v>103.25</v>
      </c>
      <c r="AU6" s="22">
        <f t="shared" ref="AU6:BC6" si="6">IF(AU7="",NA(),AU7)</f>
        <v>111.46</v>
      </c>
      <c r="AV6" s="22">
        <f t="shared" si="6"/>
        <v>120.18</v>
      </c>
      <c r="AW6" s="22">
        <f t="shared" si="6"/>
        <v>134.33000000000001</v>
      </c>
      <c r="AX6" s="22">
        <f t="shared" si="6"/>
        <v>173.57</v>
      </c>
      <c r="AY6" s="22">
        <f t="shared" si="6"/>
        <v>243.44</v>
      </c>
      <c r="AZ6" s="22">
        <f t="shared" si="6"/>
        <v>258.49</v>
      </c>
      <c r="BA6" s="22">
        <f t="shared" si="6"/>
        <v>271.10000000000002</v>
      </c>
      <c r="BB6" s="22">
        <f t="shared" si="6"/>
        <v>284.45</v>
      </c>
      <c r="BC6" s="22">
        <f t="shared" si="6"/>
        <v>309.23</v>
      </c>
      <c r="BD6" s="21" t="str">
        <f>IF(BD7="","",IF(BD7="-","【-】","【"&amp;SUBSTITUTE(TEXT(BD7,"#,##0.00"),"-","△")&amp;"】"))</f>
        <v>【309.23】</v>
      </c>
      <c r="BE6" s="22">
        <f>IF(BE7="",NA(),BE7)</f>
        <v>232.25</v>
      </c>
      <c r="BF6" s="22">
        <f t="shared" ref="BF6:BN6" si="7">IF(BF7="",NA(),BF7)</f>
        <v>230.54</v>
      </c>
      <c r="BG6" s="22">
        <f t="shared" si="7"/>
        <v>232.73</v>
      </c>
      <c r="BH6" s="22">
        <f t="shared" si="7"/>
        <v>232.14</v>
      </c>
      <c r="BI6" s="22">
        <f t="shared" si="7"/>
        <v>232.5</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109.15</v>
      </c>
      <c r="BQ6" s="22">
        <f t="shared" ref="BQ6:BY6" si="8">IF(BQ7="",NA(),BQ7)</f>
        <v>108.06</v>
      </c>
      <c r="BR6" s="22">
        <f t="shared" si="8"/>
        <v>107.58</v>
      </c>
      <c r="BS6" s="22">
        <f t="shared" si="8"/>
        <v>108.67</v>
      </c>
      <c r="BT6" s="22">
        <f t="shared" si="8"/>
        <v>108.79</v>
      </c>
      <c r="BU6" s="22">
        <f t="shared" si="8"/>
        <v>114.14</v>
      </c>
      <c r="BV6" s="22">
        <f t="shared" si="8"/>
        <v>112.83</v>
      </c>
      <c r="BW6" s="22">
        <f t="shared" si="8"/>
        <v>112.84</v>
      </c>
      <c r="BX6" s="22">
        <f t="shared" si="8"/>
        <v>110.77</v>
      </c>
      <c r="BY6" s="22">
        <f t="shared" si="8"/>
        <v>112.35</v>
      </c>
      <c r="BZ6" s="21" t="str">
        <f>IF(BZ7="","",IF(BZ7="-","【-】","【"&amp;SUBSTITUTE(TEXT(BZ7,"#,##0.00"),"-","△")&amp;"】"))</f>
        <v>【112.35】</v>
      </c>
      <c r="CA6" s="22">
        <f>IF(CA7="",NA(),CA7)</f>
        <v>62.4</v>
      </c>
      <c r="CB6" s="22">
        <f t="shared" ref="CB6:CJ6" si="9">IF(CB7="",NA(),CB7)</f>
        <v>62.79</v>
      </c>
      <c r="CC6" s="22">
        <f t="shared" si="9"/>
        <v>62.98</v>
      </c>
      <c r="CD6" s="22">
        <f t="shared" si="9"/>
        <v>61.58</v>
      </c>
      <c r="CE6" s="22">
        <f t="shared" si="9"/>
        <v>61.71</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65.36</v>
      </c>
      <c r="CM6" s="22">
        <f t="shared" ref="CM6:CU6" si="10">IF(CM7="",NA(),CM7)</f>
        <v>65.39</v>
      </c>
      <c r="CN6" s="22">
        <f t="shared" si="10"/>
        <v>65.17</v>
      </c>
      <c r="CO6" s="22">
        <f t="shared" si="10"/>
        <v>66.489999999999995</v>
      </c>
      <c r="CP6" s="22">
        <f t="shared" si="10"/>
        <v>65.87</v>
      </c>
      <c r="CQ6" s="22">
        <f t="shared" si="10"/>
        <v>62.19</v>
      </c>
      <c r="CR6" s="22">
        <f t="shared" si="10"/>
        <v>61.77</v>
      </c>
      <c r="CS6" s="22">
        <f t="shared" si="10"/>
        <v>61.69</v>
      </c>
      <c r="CT6" s="22">
        <f t="shared" si="10"/>
        <v>62.26</v>
      </c>
      <c r="CU6" s="22">
        <f t="shared" si="10"/>
        <v>62.22</v>
      </c>
      <c r="CV6" s="21" t="str">
        <f>IF(CV7="","",IF(CV7="-","【-】","【"&amp;SUBSTITUTE(TEXT(CV7,"#,##0.00"),"-","△")&amp;"】"))</f>
        <v>【62.22】</v>
      </c>
      <c r="CW6" s="22">
        <f>IF(CW7="",NA(),CW7)</f>
        <v>99.66</v>
      </c>
      <c r="CX6" s="22">
        <f t="shared" ref="CX6:DF6" si="11">IF(CX7="",NA(),CX7)</f>
        <v>99.66</v>
      </c>
      <c r="CY6" s="22">
        <f t="shared" si="11"/>
        <v>99.62</v>
      </c>
      <c r="CZ6" s="22">
        <f t="shared" si="11"/>
        <v>99.6</v>
      </c>
      <c r="DA6" s="22">
        <f t="shared" si="11"/>
        <v>99.66</v>
      </c>
      <c r="DB6" s="22">
        <f t="shared" si="11"/>
        <v>100.05</v>
      </c>
      <c r="DC6" s="22">
        <f t="shared" si="11"/>
        <v>100.08</v>
      </c>
      <c r="DD6" s="22">
        <f t="shared" si="11"/>
        <v>100</v>
      </c>
      <c r="DE6" s="22">
        <f t="shared" si="11"/>
        <v>100.16</v>
      </c>
      <c r="DF6" s="22">
        <f t="shared" si="11"/>
        <v>100.28</v>
      </c>
      <c r="DG6" s="21" t="str">
        <f>IF(DG7="","",IF(DG7="-","【-】","【"&amp;SUBSTITUTE(TEXT(DG7,"#,##0.00"),"-","△")&amp;"】"))</f>
        <v>【100.28】</v>
      </c>
      <c r="DH6" s="22">
        <f>IF(DH7="",NA(),DH7)</f>
        <v>60.27</v>
      </c>
      <c r="DI6" s="22">
        <f t="shared" ref="DI6:DQ6" si="12">IF(DI7="",NA(),DI7)</f>
        <v>58.77</v>
      </c>
      <c r="DJ6" s="22">
        <f t="shared" si="12"/>
        <v>59.02</v>
      </c>
      <c r="DK6" s="22">
        <f t="shared" si="12"/>
        <v>60.28</v>
      </c>
      <c r="DL6" s="22">
        <f t="shared" si="12"/>
        <v>60.09</v>
      </c>
      <c r="DM6" s="22">
        <f t="shared" si="12"/>
        <v>54.73</v>
      </c>
      <c r="DN6" s="22">
        <f t="shared" si="12"/>
        <v>55.77</v>
      </c>
      <c r="DO6" s="22">
        <f t="shared" si="12"/>
        <v>56.48</v>
      </c>
      <c r="DP6" s="22">
        <f t="shared" si="12"/>
        <v>57.5</v>
      </c>
      <c r="DQ6" s="22">
        <f t="shared" si="12"/>
        <v>58.52</v>
      </c>
      <c r="DR6" s="21" t="str">
        <f>IF(DR7="","",IF(DR7="-","【-】","【"&amp;SUBSTITUTE(TEXT(DR7,"#,##0.00"),"-","△")&amp;"】"))</f>
        <v>【58.52】</v>
      </c>
      <c r="DS6" s="22">
        <f>IF(DS7="",NA(),DS7)</f>
        <v>46.19</v>
      </c>
      <c r="DT6" s="22">
        <f t="shared" ref="DT6:EB6" si="13">IF(DT7="",NA(),DT7)</f>
        <v>50.96</v>
      </c>
      <c r="DU6" s="22">
        <f t="shared" si="13"/>
        <v>52.33</v>
      </c>
      <c r="DV6" s="22">
        <f t="shared" si="13"/>
        <v>54.44</v>
      </c>
      <c r="DW6" s="22">
        <f t="shared" si="13"/>
        <v>56.12</v>
      </c>
      <c r="DX6" s="22">
        <f t="shared" si="13"/>
        <v>22.46</v>
      </c>
      <c r="DY6" s="22">
        <f t="shared" si="13"/>
        <v>25.84</v>
      </c>
      <c r="DZ6" s="22">
        <f t="shared" si="13"/>
        <v>27.61</v>
      </c>
      <c r="EA6" s="22">
        <f t="shared" si="13"/>
        <v>30.3</v>
      </c>
      <c r="EB6" s="22">
        <f t="shared" si="13"/>
        <v>31.74</v>
      </c>
      <c r="EC6" s="21" t="str">
        <f>IF(EC7="","",IF(EC7="-","【-】","【"&amp;SUBSTITUTE(TEXT(EC7,"#,##0.00"),"-","△")&amp;"】"))</f>
        <v>【31.74】</v>
      </c>
      <c r="ED6" s="22">
        <f>IF(ED7="",NA(),ED7)</f>
        <v>0.24</v>
      </c>
      <c r="EE6" s="22">
        <f t="shared" ref="EE6:EM6" si="14">IF(EE7="",NA(),EE7)</f>
        <v>0.33</v>
      </c>
      <c r="EF6" s="22">
        <f t="shared" si="14"/>
        <v>0.34</v>
      </c>
      <c r="EG6" s="22">
        <f t="shared" si="14"/>
        <v>0.16</v>
      </c>
      <c r="EH6" s="22">
        <f t="shared" si="14"/>
        <v>0.03</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15">
      <c r="A7" s="15"/>
      <c r="B7" s="24">
        <v>2021</v>
      </c>
      <c r="C7" s="24">
        <v>230006</v>
      </c>
      <c r="D7" s="24">
        <v>46</v>
      </c>
      <c r="E7" s="24">
        <v>1</v>
      </c>
      <c r="F7" s="24">
        <v>0</v>
      </c>
      <c r="G7" s="24">
        <v>2</v>
      </c>
      <c r="H7" s="24" t="s">
        <v>92</v>
      </c>
      <c r="I7" s="24" t="s">
        <v>93</v>
      </c>
      <c r="J7" s="24" t="s">
        <v>94</v>
      </c>
      <c r="K7" s="24" t="s">
        <v>95</v>
      </c>
      <c r="L7" s="24" t="s">
        <v>96</v>
      </c>
      <c r="M7" s="24" t="s">
        <v>97</v>
      </c>
      <c r="N7" s="25" t="s">
        <v>98</v>
      </c>
      <c r="O7" s="25">
        <v>75.58</v>
      </c>
      <c r="P7" s="25">
        <v>99.2</v>
      </c>
      <c r="Q7" s="25">
        <v>0</v>
      </c>
      <c r="R7" s="25">
        <v>7528519</v>
      </c>
      <c r="S7" s="25">
        <v>5173.1499999999996</v>
      </c>
      <c r="T7" s="25">
        <v>1455.31</v>
      </c>
      <c r="U7" s="25">
        <v>5089394</v>
      </c>
      <c r="V7" s="25">
        <v>3170.86</v>
      </c>
      <c r="W7" s="25">
        <v>1605.05</v>
      </c>
      <c r="X7" s="25">
        <v>109.25</v>
      </c>
      <c r="Y7" s="25">
        <v>108.26</v>
      </c>
      <c r="Z7" s="25">
        <v>107.72</v>
      </c>
      <c r="AA7" s="25">
        <v>108.63</v>
      </c>
      <c r="AB7" s="25">
        <v>108.75</v>
      </c>
      <c r="AC7" s="25">
        <v>114.26</v>
      </c>
      <c r="AD7" s="25">
        <v>112.98</v>
      </c>
      <c r="AE7" s="25">
        <v>112.91</v>
      </c>
      <c r="AF7" s="25">
        <v>111.13</v>
      </c>
      <c r="AG7" s="25">
        <v>112.49</v>
      </c>
      <c r="AH7" s="25">
        <v>112.49</v>
      </c>
      <c r="AI7" s="25">
        <v>0</v>
      </c>
      <c r="AJ7" s="25">
        <v>0</v>
      </c>
      <c r="AK7" s="25">
        <v>0</v>
      </c>
      <c r="AL7" s="25">
        <v>0</v>
      </c>
      <c r="AM7" s="25">
        <v>0</v>
      </c>
      <c r="AN7" s="25">
        <v>10.58</v>
      </c>
      <c r="AO7" s="25">
        <v>10.49</v>
      </c>
      <c r="AP7" s="25">
        <v>9.92</v>
      </c>
      <c r="AQ7" s="25">
        <v>12.29</v>
      </c>
      <c r="AR7" s="25">
        <v>8.77</v>
      </c>
      <c r="AS7" s="25">
        <v>8.77</v>
      </c>
      <c r="AT7" s="25">
        <v>103.25</v>
      </c>
      <c r="AU7" s="25">
        <v>111.46</v>
      </c>
      <c r="AV7" s="25">
        <v>120.18</v>
      </c>
      <c r="AW7" s="25">
        <v>134.33000000000001</v>
      </c>
      <c r="AX7" s="25">
        <v>173.57</v>
      </c>
      <c r="AY7" s="25">
        <v>243.44</v>
      </c>
      <c r="AZ7" s="25">
        <v>258.49</v>
      </c>
      <c r="BA7" s="25">
        <v>271.10000000000002</v>
      </c>
      <c r="BB7" s="25">
        <v>284.45</v>
      </c>
      <c r="BC7" s="25">
        <v>309.23</v>
      </c>
      <c r="BD7" s="25">
        <v>309.23</v>
      </c>
      <c r="BE7" s="25">
        <v>232.25</v>
      </c>
      <c r="BF7" s="25">
        <v>230.54</v>
      </c>
      <c r="BG7" s="25">
        <v>232.73</v>
      </c>
      <c r="BH7" s="25">
        <v>232.14</v>
      </c>
      <c r="BI7" s="25">
        <v>232.5</v>
      </c>
      <c r="BJ7" s="25">
        <v>303.26</v>
      </c>
      <c r="BK7" s="25">
        <v>290.31</v>
      </c>
      <c r="BL7" s="25">
        <v>272.95999999999998</v>
      </c>
      <c r="BM7" s="25">
        <v>260.95999999999998</v>
      </c>
      <c r="BN7" s="25">
        <v>240.07</v>
      </c>
      <c r="BO7" s="25">
        <v>240.07</v>
      </c>
      <c r="BP7" s="25">
        <v>109.15</v>
      </c>
      <c r="BQ7" s="25">
        <v>108.06</v>
      </c>
      <c r="BR7" s="25">
        <v>107.58</v>
      </c>
      <c r="BS7" s="25">
        <v>108.67</v>
      </c>
      <c r="BT7" s="25">
        <v>108.79</v>
      </c>
      <c r="BU7" s="25">
        <v>114.14</v>
      </c>
      <c r="BV7" s="25">
        <v>112.83</v>
      </c>
      <c r="BW7" s="25">
        <v>112.84</v>
      </c>
      <c r="BX7" s="25">
        <v>110.77</v>
      </c>
      <c r="BY7" s="25">
        <v>112.35</v>
      </c>
      <c r="BZ7" s="25">
        <v>112.35</v>
      </c>
      <c r="CA7" s="25">
        <v>62.4</v>
      </c>
      <c r="CB7" s="25">
        <v>62.79</v>
      </c>
      <c r="CC7" s="25">
        <v>62.98</v>
      </c>
      <c r="CD7" s="25">
        <v>61.58</v>
      </c>
      <c r="CE7" s="25">
        <v>61.71</v>
      </c>
      <c r="CF7" s="25">
        <v>73.03</v>
      </c>
      <c r="CG7" s="25">
        <v>73.86</v>
      </c>
      <c r="CH7" s="25">
        <v>73.849999999999994</v>
      </c>
      <c r="CI7" s="25">
        <v>73.180000000000007</v>
      </c>
      <c r="CJ7" s="25">
        <v>73.05</v>
      </c>
      <c r="CK7" s="25">
        <v>73.05</v>
      </c>
      <c r="CL7" s="25">
        <v>65.36</v>
      </c>
      <c r="CM7" s="25">
        <v>65.39</v>
      </c>
      <c r="CN7" s="25">
        <v>65.17</v>
      </c>
      <c r="CO7" s="25">
        <v>66.489999999999995</v>
      </c>
      <c r="CP7" s="25">
        <v>65.87</v>
      </c>
      <c r="CQ7" s="25">
        <v>62.19</v>
      </c>
      <c r="CR7" s="25">
        <v>61.77</v>
      </c>
      <c r="CS7" s="25">
        <v>61.69</v>
      </c>
      <c r="CT7" s="25">
        <v>62.26</v>
      </c>
      <c r="CU7" s="25">
        <v>62.22</v>
      </c>
      <c r="CV7" s="25">
        <v>62.22</v>
      </c>
      <c r="CW7" s="25">
        <v>99.66</v>
      </c>
      <c r="CX7" s="25">
        <v>99.66</v>
      </c>
      <c r="CY7" s="25">
        <v>99.62</v>
      </c>
      <c r="CZ7" s="25">
        <v>99.6</v>
      </c>
      <c r="DA7" s="25">
        <v>99.66</v>
      </c>
      <c r="DB7" s="25">
        <v>100.05</v>
      </c>
      <c r="DC7" s="25">
        <v>100.08</v>
      </c>
      <c r="DD7" s="25">
        <v>100</v>
      </c>
      <c r="DE7" s="25">
        <v>100.16</v>
      </c>
      <c r="DF7" s="25">
        <v>100.28</v>
      </c>
      <c r="DG7" s="25">
        <v>100.28</v>
      </c>
      <c r="DH7" s="25">
        <v>60.27</v>
      </c>
      <c r="DI7" s="25">
        <v>58.77</v>
      </c>
      <c r="DJ7" s="25">
        <v>59.02</v>
      </c>
      <c r="DK7" s="25">
        <v>60.28</v>
      </c>
      <c r="DL7" s="25">
        <v>60.09</v>
      </c>
      <c r="DM7" s="25">
        <v>54.73</v>
      </c>
      <c r="DN7" s="25">
        <v>55.77</v>
      </c>
      <c r="DO7" s="25">
        <v>56.48</v>
      </c>
      <c r="DP7" s="25">
        <v>57.5</v>
      </c>
      <c r="DQ7" s="25">
        <v>58.52</v>
      </c>
      <c r="DR7" s="25">
        <v>58.52</v>
      </c>
      <c r="DS7" s="25">
        <v>46.19</v>
      </c>
      <c r="DT7" s="25">
        <v>50.96</v>
      </c>
      <c r="DU7" s="25">
        <v>52.33</v>
      </c>
      <c r="DV7" s="25">
        <v>54.44</v>
      </c>
      <c r="DW7" s="25">
        <v>56.12</v>
      </c>
      <c r="DX7" s="25">
        <v>22.46</v>
      </c>
      <c r="DY7" s="25">
        <v>25.84</v>
      </c>
      <c r="DZ7" s="25">
        <v>27.61</v>
      </c>
      <c r="EA7" s="25">
        <v>30.3</v>
      </c>
      <c r="EB7" s="25">
        <v>31.74</v>
      </c>
      <c r="EC7" s="25">
        <v>31.74</v>
      </c>
      <c r="ED7" s="25">
        <v>0.24</v>
      </c>
      <c r="EE7" s="25">
        <v>0.33</v>
      </c>
      <c r="EF7" s="25">
        <v>0.34</v>
      </c>
      <c r="EG7" s="25">
        <v>0.16</v>
      </c>
      <c r="EH7" s="25">
        <v>0.03</v>
      </c>
      <c r="EI7" s="25">
        <v>0.27</v>
      </c>
      <c r="EJ7" s="25">
        <v>0.24</v>
      </c>
      <c r="EK7" s="25">
        <v>0.2</v>
      </c>
      <c r="EL7" s="25">
        <v>0.32</v>
      </c>
      <c r="EM7" s="25">
        <v>0.28000000000000003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2023-01-26T04:51:55Z</cp:lastPrinted>
  <dcterms:created xsi:type="dcterms:W3CDTF">2022-12-01T00:59:57Z</dcterms:created>
  <dcterms:modified xsi:type="dcterms:W3CDTF">2023-02-24T06:51:10Z</dcterms:modified>
  <cp:category/>
</cp:coreProperties>
</file>