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4.111.42\keieikanri\予算共有\10 経営戦略\93 経営計画（経営分析）\R7(R6年度決算)\06 HP公表\追加ファイル\"/>
    </mc:Choice>
  </mc:AlternateContent>
  <xr:revisionPtr revIDLastSave="0" documentId="13_ncr:1_{1A6AE9F5-1558-4B16-8A90-6A66081C5C10}" xr6:coauthVersionLast="47" xr6:coauthVersionMax="47" xr10:uidLastSave="{00000000-0000-0000-0000-000000000000}"/>
  <workbookProtection workbookAlgorithmName="SHA-512" workbookHashValue="IXQa2fhubmSzFJh0Y7fHJooIYyN1vDx7GVU2W2A3OYPJyL9rHafvJdkzV/A/xB+ggHxvXVYzzLYZWp1r7NXvFw==" workbookSaltValue="KOytYzF15Qh6RMfhKvLZT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P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<sst xmlns="http://schemas.openxmlformats.org/spreadsheetml/2006/main" count="228" uniqueCount="112">
  <si>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</si>
  <si>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</si>
  <si>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</si>
  <si>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</si>
  <si>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</si>
  <si>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</si>
  <si>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</si>
  <si>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</si>
  <si>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</si>
  <si>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</si>
  <si>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</si>
  <si>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</si>
  <si>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</si>
  <si>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</si>
  <si>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</si>
  <si>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</si>
  <si>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</si>
  <si>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</si>
  <si>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</si>
  <si>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</si>
  <si>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</si>
  <si>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</si>
  <si>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</si>
  <si>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</si>
  <si>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</si>
  <si>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</si>
  <si>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</si>
  <si>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</si>
  <si>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</si>
  <si>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</si>
  <si>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</si>
  <si>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</si>
  <si>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</si>
  <si>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</si>
  <si>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</si>
  <si>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</si>
  <si>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</si>
  <si>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</si>
  <si>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</si>
  <si>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</si>
  <si>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</si>
  <si>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</si>
  <si>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</si>
  <si>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</si>
  <si>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</si>
  <si>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</si>
  <si>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</si>
  <si>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</si>
  <si>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</si>
  <si>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</si>
  <si>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</si>
  <si>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</si>
  <si>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</si>
  <si>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</si>
  <si>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</si>
  <si>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</si>
  <si>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</si>
  <si>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</si>
  <si>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</si>
  <si>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</si>
  <si>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</si>
  <si>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</si>
  <si>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</si>
  <si>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</si>
  <si>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</si>
  <si>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</si>
  <si>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</si>
  <si>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</si>
  <si>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</si>
  <si>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</si>
  <si>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</si>
  <si>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</si>
  <si>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</si>
  <si>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</si>
  <si>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</si>
  <si>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</si>
  <si>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</si>
  <si>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</si>
  <si>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</si>
  <si>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</si>
  <si>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</si>
  <si>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</si>
  <si>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</si>
  <si>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</si>
  <si>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</si>
  <si>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</si>
  <si>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</si>
  <si>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</si>
  <si>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</si>
  <si>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</si>
  <si>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</si>
  <si>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</si>
  <si>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</si>
  <si>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</si>
  <si>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</si>
  <si>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</si>
  <si>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</si>
  <si>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</si>
  <si>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</si>
  <si>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</si>
  <si>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</si>
  <si>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</si>
  <si>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</si>
  <si>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</si>
  <si>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</si>
  <si>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</si>
  <si>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</si>
  <si>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</si>
  <si>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</si>
  <si>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愛知県水道用水供給事業の経営状況は健全であるが、物価上昇の継続及び地震防災対策、老朽化施設更新の実施により、費用が増加する見込みであることから、令和８年３月策定予定の「愛知県企業庁経営戦略2035」（計画期間：令和８年度～令和17年度）に基づき、引き続き効率化等を推進し、今後とも健全経営に努めていく。</t>
    <rPh sb="81" eb="83">
      <t>ヨテイ</t>
    </rPh>
    <phoneticPr fontId="4"/>
  </si>
  <si>
    <r>
      <t>【健全性】
　本県の水道用水供給事業は、企業債等の借換えや繰上償還による支払利息の軽減等、経営の合理化に努めてきたことから、</t>
    </r>
    <r>
      <rPr>
        <b/>
        <sz val="11"/>
        <rFont val="ＭＳ ゴシック"/>
        <family val="3"/>
        <charset val="128"/>
      </rPr>
      <t>①経常収支比率</t>
    </r>
    <r>
      <rPr>
        <sz val="11"/>
        <rFont val="ＭＳ ゴシック"/>
        <family val="3"/>
        <charset val="128"/>
      </rPr>
      <t>及び</t>
    </r>
    <r>
      <rPr>
        <b/>
        <sz val="11"/>
        <rFont val="ＭＳ ゴシック"/>
        <family val="3"/>
        <charset val="128"/>
      </rPr>
      <t>⑤料金回収率</t>
    </r>
    <r>
      <rPr>
        <sz val="11"/>
        <rFont val="ＭＳ ゴシック"/>
        <family val="3"/>
        <charset val="128"/>
      </rPr>
      <t>は100％を超えて推移し、</t>
    </r>
    <r>
      <rPr>
        <b/>
        <sz val="11"/>
        <rFont val="ＭＳ ゴシック"/>
        <family val="3"/>
        <charset val="128"/>
      </rPr>
      <t>②累積欠損金</t>
    </r>
    <r>
      <rPr>
        <sz val="11"/>
        <rFont val="ＭＳ ゴシック"/>
        <family val="3"/>
        <charset val="128"/>
      </rPr>
      <t>は発生しておらず、</t>
    </r>
    <r>
      <rPr>
        <b/>
        <sz val="11"/>
        <rFont val="ＭＳ ゴシック"/>
        <family val="3"/>
        <charset val="128"/>
      </rPr>
      <t>⑥給水原価</t>
    </r>
    <r>
      <rPr>
        <sz val="11"/>
        <rFont val="ＭＳ ゴシック"/>
        <family val="3"/>
        <charset val="128"/>
      </rPr>
      <t>は類似団体平均を下回っている。令和４年度以降、</t>
    </r>
    <r>
      <rPr>
        <b/>
        <sz val="11"/>
        <rFont val="ＭＳ ゴシック"/>
        <family val="3"/>
        <charset val="128"/>
      </rPr>
      <t>⑥給水原価</t>
    </r>
    <r>
      <rPr>
        <sz val="11"/>
        <rFont val="ＭＳ ゴシック"/>
        <family val="3"/>
        <charset val="128"/>
      </rPr>
      <t>は燃料価格の高騰に伴う電気料金の増額や物価上昇に伴い上昇しており、</t>
    </r>
    <r>
      <rPr>
        <b/>
        <sz val="11"/>
        <rFont val="ＭＳ ゴシック"/>
        <family val="3"/>
        <charset val="128"/>
      </rPr>
      <t>⑤料金回収率</t>
    </r>
    <r>
      <rPr>
        <sz val="11"/>
        <rFont val="ＭＳ ゴシック"/>
        <family val="3"/>
        <charset val="128"/>
      </rPr>
      <t>及び</t>
    </r>
    <r>
      <rPr>
        <b/>
        <sz val="11"/>
        <rFont val="ＭＳ ゴシック"/>
        <family val="3"/>
        <charset val="128"/>
      </rPr>
      <t>①経常収支比率</t>
    </r>
    <r>
      <rPr>
        <sz val="11"/>
        <rFont val="ＭＳ ゴシック"/>
        <family val="3"/>
        <charset val="128"/>
      </rPr>
      <t>が令和３年度以前に比べ減少していた。そのため、令和６年10月に料金改定を行っている。
　また、</t>
    </r>
    <r>
      <rPr>
        <b/>
        <sz val="11"/>
        <rFont val="ＭＳ ゴシック"/>
        <family val="3"/>
        <charset val="128"/>
      </rPr>
      <t>④企業債残高対給水収益比率</t>
    </r>
    <r>
      <rPr>
        <sz val="11"/>
        <rFont val="ＭＳ ゴシック"/>
        <family val="3"/>
        <charset val="128"/>
      </rPr>
      <t>は概ね横ばいで推移しており、</t>
    </r>
    <r>
      <rPr>
        <b/>
        <sz val="11"/>
        <rFont val="ＭＳ ゴシック"/>
        <family val="3"/>
        <charset val="128"/>
      </rPr>
      <t>③流動比率</t>
    </r>
    <r>
      <rPr>
        <sz val="11"/>
        <rFont val="ＭＳ ゴシック"/>
        <family val="3"/>
        <charset val="128"/>
      </rPr>
      <t>は100%を超えていることから、経営状況については健全な状態である。
【効率性】
　施設は良好な状態で運営しており、利用状況については、</t>
    </r>
    <r>
      <rPr>
        <b/>
        <sz val="11"/>
        <rFont val="ＭＳ ゴシック"/>
        <family val="3"/>
        <charset val="128"/>
      </rPr>
      <t>⑦施設利用率</t>
    </r>
    <r>
      <rPr>
        <sz val="11"/>
        <rFont val="ＭＳ ゴシック"/>
        <family val="3"/>
        <charset val="128"/>
      </rPr>
      <t>が類似団体平均を上回り、</t>
    </r>
    <r>
      <rPr>
        <b/>
        <sz val="11"/>
        <rFont val="ＭＳ ゴシック"/>
        <family val="3"/>
        <charset val="128"/>
      </rPr>
      <t>⑧有収率</t>
    </r>
    <r>
      <rPr>
        <sz val="11"/>
        <rFont val="ＭＳ ゴシック"/>
        <family val="3"/>
        <charset val="128"/>
      </rPr>
      <t>も99％を超えて推移していることから、効率的な施設利用ができている。</t>
    </r>
    <rPh sb="148" eb="150">
      <t>イコウ</t>
    </rPh>
    <rPh sb="162" eb="163">
      <t>トモナ</t>
    </rPh>
    <rPh sb="165" eb="167">
      <t>ブッカ</t>
    </rPh>
    <rPh sb="187" eb="189">
      <t>レイワ</t>
    </rPh>
    <rPh sb="190" eb="192">
      <t>ネンド</t>
    </rPh>
    <rPh sb="192" eb="194">
      <t>イゼン</t>
    </rPh>
    <rPh sb="195" eb="196">
      <t>クラ</t>
    </rPh>
    <rPh sb="230" eb="232">
      <t>レイワ</t>
    </rPh>
    <rPh sb="233" eb="234">
      <t>ネン</t>
    </rPh>
    <rPh sb="236" eb="237">
      <t>ガツ</t>
    </rPh>
    <rPh sb="245" eb="246">
      <t>オコナ</t>
    </rPh>
    <phoneticPr fontId="4"/>
  </si>
  <si>
    <r>
      <t>【老朽化の状況】
　昭和40年代から50年代に集中的に建設されたことから、老朽化が進んでおり、</t>
    </r>
    <r>
      <rPr>
        <b/>
        <sz val="11"/>
        <rFont val="ＭＳ ゴシック"/>
        <family val="3"/>
        <charset val="128"/>
      </rPr>
      <t>①有形固定資産減価償却率</t>
    </r>
    <r>
      <rPr>
        <sz val="11"/>
        <rFont val="ＭＳ ゴシック"/>
        <family val="3"/>
        <charset val="128"/>
      </rPr>
      <t>、</t>
    </r>
    <r>
      <rPr>
        <b/>
        <sz val="11"/>
        <rFont val="ＭＳ ゴシック"/>
        <family val="3"/>
        <charset val="128"/>
      </rPr>
      <t>②管路経年化率</t>
    </r>
    <r>
      <rPr>
        <sz val="11"/>
        <rFont val="ＭＳ ゴシック"/>
        <family val="3"/>
        <charset val="128"/>
      </rPr>
      <t>とも、類似団体平均より高めの割合を示している。
【管路の更新状況】
　「水道事業老朽化施設更新計画」（計画期間：平成30年度～令和12年度）に基づき計画的に更新を行っているが、管路更新工事は複数年にかけて行われ、単年度に更新した管路延長の割合を表す</t>
    </r>
    <r>
      <rPr>
        <b/>
        <sz val="11"/>
        <rFont val="ＭＳ ゴシック"/>
        <family val="3"/>
        <charset val="128"/>
      </rPr>
      <t>③管路更新率</t>
    </r>
    <r>
      <rPr>
        <sz val="11"/>
        <rFont val="ＭＳ ゴシック"/>
        <family val="3"/>
        <charset val="128"/>
      </rPr>
      <t>は年度で数値にばらつきが生じており、令和６年度は類似団体平均値を上回っている。</t>
    </r>
    <rPh sb="230" eb="231">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</si>
</sst>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0.16</c:v>
                </c:pt>
                <c:pt idx="1">
                  <c:v>0.03</c:v>
                </c:pt>
                <c:pt idx="2">
                  <c:v>0.31</c:v>
                </c:pt>
                <c:pt idx="3">
                  <c:v>0.21</c:v>
                </c:pt>
                <c:pt idx="4">
                  <c:v>0.65</c:v>
                </c:pt>
              </c:numCache>
            </c:numRef>
          </c:val>
          <c:extLst>
            <c:ext xmlns:c16="http://schemas.microsoft.com/office/drawing/2014/chart" uri="{C3380CC4-5D6E-409C-BE32-E72D297353CC}">
              <c16:uniqueId val="{00000000-AA0D-4A10-B500-E90406E8343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AA0D-4A10-B500-E90406E8343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66.489999999999995</c:v>
                </c:pt>
                <c:pt idx="1">
                  <c:v>65.87</c:v>
                </c:pt>
                <c:pt idx="2">
                  <c:v>65.5</c:v>
                </c:pt>
                <c:pt idx="3">
                  <c:v>64.78</c:v>
                </c:pt>
                <c:pt idx="4">
                  <c:v>65.09</c:v>
                </c:pt>
              </c:numCache>
            </c:numRef>
          </c:val>
          <c:extLst>
            <c:ext xmlns:c16="http://schemas.microsoft.com/office/drawing/2014/chart" uri="{C3380CC4-5D6E-409C-BE32-E72D297353CC}">
              <c16:uniqueId val="{00000000-9027-42AA-9BE0-E7E83F5757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9027-42AA-9BE0-E7E83F5757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99.6</c:v>
                </c:pt>
                <c:pt idx="1">
                  <c:v>99.66</c:v>
                </c:pt>
                <c:pt idx="2">
                  <c:v>99.54</c:v>
                </c:pt>
                <c:pt idx="3">
                  <c:v>99.7</c:v>
                </c:pt>
                <c:pt idx="4">
                  <c:v>99.69</c:v>
                </c:pt>
              </c:numCache>
            </c:numRef>
          </c:val>
          <c:extLst>
            <c:ext xmlns:c16="http://schemas.microsoft.com/office/drawing/2014/chart" uri="{C3380CC4-5D6E-409C-BE32-E72D297353CC}">
              <c16:uniqueId val="{00000000-533E-46CA-9C43-83BB2B1E9D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533E-46CA-9C43-83BB2B1E9D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108.63</c:v>
                </c:pt>
                <c:pt idx="1">
                  <c:v>108.75</c:v>
                </c:pt>
                <c:pt idx="2">
                  <c:v>101.06</c:v>
                </c:pt>
                <c:pt idx="3">
                  <c:v>101.38</c:v>
                </c:pt>
                <c:pt idx="4">
                  <c:v>102.03</c:v>
                </c:pt>
              </c:numCache>
            </c:numRef>
          </c:val>
          <c:extLst>
            <c:ext xmlns:c16="http://schemas.microsoft.com/office/drawing/2014/chart" uri="{C3380CC4-5D6E-409C-BE32-E72D297353CC}">
              <c16:uniqueId val="{00000000-C9C7-4B7D-83E4-CF6E5B9A42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C9C7-4B7D-83E4-CF6E5B9A42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60.28</c:v>
                </c:pt>
                <c:pt idx="1">
                  <c:v>60.09</c:v>
                </c:pt>
                <c:pt idx="2">
                  <c:v>59.97</c:v>
                </c:pt>
                <c:pt idx="3">
                  <c:v>60.83</c:v>
                </c:pt>
                <c:pt idx="4">
                  <c:v>61.75</c:v>
                </c:pt>
              </c:numCache>
            </c:numRef>
          </c:val>
          <c:extLst>
            <c:ext xmlns:c16="http://schemas.microsoft.com/office/drawing/2014/chart" uri="{C3380CC4-5D6E-409C-BE32-E72D297353CC}">
              <c16:uniqueId val="{00000000-B0A5-4A85-AF07-BE24805462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B0A5-4A85-AF07-BE24805462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54.44</c:v>
                </c:pt>
                <c:pt idx="1">
                  <c:v>56.12</c:v>
                </c:pt>
                <c:pt idx="2">
                  <c:v>57.03</c:v>
                </c:pt>
                <c:pt idx="3">
                  <c:v>58.48</c:v>
                </c:pt>
                <c:pt idx="4">
                  <c:v>59.15</c:v>
                </c:pt>
              </c:numCache>
            </c:numRef>
          </c:val>
          <c:extLst>
            <c:ext xmlns:c16="http://schemas.microsoft.com/office/drawing/2014/chart" uri="{C3380CC4-5D6E-409C-BE32-E72D297353CC}">
              <c16:uniqueId val="{00000000-9BD8-485A-B214-1029481D9A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9BD8-485A-B214-1029481D9A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47-4925-B7B1-C7228EF2AC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347-4925-B7B1-C7228EF2AC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134.33000000000001</c:v>
                </c:pt>
                <c:pt idx="1">
                  <c:v>173.57</c:v>
                </c:pt>
                <c:pt idx="2">
                  <c:v>182.57</c:v>
                </c:pt>
                <c:pt idx="3">
                  <c:v>174.38</c:v>
                </c:pt>
                <c:pt idx="4">
                  <c:v>170.53</c:v>
                </c:pt>
              </c:numCache>
            </c:numRef>
          </c:val>
          <c:extLst>
            <c:ext xmlns:c16="http://schemas.microsoft.com/office/drawing/2014/chart" uri="{C3380CC4-5D6E-409C-BE32-E72D297353CC}">
              <c16:uniqueId val="{00000000-7BE3-4B7A-A08F-90E7642CFE6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7BE3-4B7A-A08F-90E7642CFE6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232.14</c:v>
                </c:pt>
                <c:pt idx="1">
                  <c:v>232.5</c:v>
                </c:pt>
                <c:pt idx="2">
                  <c:v>229.11</c:v>
                </c:pt>
                <c:pt idx="3">
                  <c:v>228.09</c:v>
                </c:pt>
                <c:pt idx="4">
                  <c:v>223.83</c:v>
                </c:pt>
              </c:numCache>
            </c:numRef>
          </c:val>
          <c:extLst>
            <c:ext xmlns:c16="http://schemas.microsoft.com/office/drawing/2014/chart" uri="{C3380CC4-5D6E-409C-BE32-E72D297353CC}">
              <c16:uniqueId val="{00000000-DE8F-46B4-84CF-B859D69386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DE8F-46B4-84CF-B859D69386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108.67</c:v>
                </c:pt>
                <c:pt idx="1">
                  <c:v>108.79</c:v>
                </c:pt>
                <c:pt idx="2">
                  <c:v>100.24</c:v>
                </c:pt>
                <c:pt idx="3">
                  <c:v>100.1</c:v>
                </c:pt>
                <c:pt idx="4">
                  <c:v>101.17</c:v>
                </c:pt>
              </c:numCache>
            </c:numRef>
          </c:val>
          <c:extLst>
            <c:ext xmlns:c16="http://schemas.microsoft.com/office/drawing/2014/chart" uri="{C3380CC4-5D6E-409C-BE32-E72D297353CC}">
              <c16:uniqueId val="{00000000-1189-4453-8540-BD6B1810D6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1189-4453-8540-BD6B1810D6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61.58</c:v>
                </c:pt>
                <c:pt idx="1">
                  <c:v>61.71</c:v>
                </c:pt>
                <c:pt idx="2">
                  <c:v>67.239999999999995</c:v>
                </c:pt>
                <c:pt idx="3">
                  <c:v>67.56</c:v>
                </c:pt>
                <c:pt idx="4">
                  <c:v>67.48</c:v>
                </c:pt>
              </c:numCache>
            </c:numRef>
          </c:val>
          <c:extLst>
            <c:ext xmlns:c16="http://schemas.microsoft.com/office/drawing/2014/chart" uri="{C3380CC4-5D6E-409C-BE32-E72D297353CC}">
              <c16:uniqueId val="{00000000-0EE5-4E39-B369-ECE9FDE8934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0EE5-4E39-B369-ECE9FDE8934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D33" sqref="CD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愛知県</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72"/>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用水供給事業</v>
      </c>
      <c r="Q8" s="80"/>
      <c r="R8" s="80"/>
      <c r="S8" s="80"/>
      <c r="T8" s="80"/>
      <c r="U8" s="80"/>
      <c r="V8" s="80"/>
      <c r="W8" s="80" t="str">
        <f>データ!$L$6</f>
        <v>B</v>
      </c>
      <c r="X8" s="80"/>
      <c r="Y8" s="80"/>
      <c r="Z8" s="80"/>
      <c r="AA8" s="80"/>
      <c r="AB8" s="80"/>
      <c r="AC8" s="80"/>
      <c r="AD8" s="80" t="str">
        <f>データ!$M$6</f>
        <v>自治体職員</v>
      </c>
      <c r="AE8" s="80"/>
      <c r="AF8" s="80"/>
      <c r="AG8" s="80"/>
      <c r="AH8" s="80"/>
      <c r="AI8" s="80"/>
      <c r="AJ8" s="80"/>
      <c r="AK8" s="2"/>
      <c r="AL8" s="71">
        <f>データ!$R$6</f>
        <v>7483755</v>
      </c>
      <c r="AM8" s="71"/>
      <c r="AN8" s="71"/>
      <c r="AO8" s="71"/>
      <c r="AP8" s="71"/>
      <c r="AQ8" s="71"/>
      <c r="AR8" s="71"/>
      <c r="AS8" s="71"/>
      <c r="AT8" s="36">
        <f>データ!$S$6</f>
        <v>5173.2299999999996</v>
      </c>
      <c r="AU8" s="37"/>
      <c r="AV8" s="37"/>
      <c r="AW8" s="37"/>
      <c r="AX8" s="37"/>
      <c r="AY8" s="37"/>
      <c r="AZ8" s="37"/>
      <c r="BA8" s="37"/>
      <c r="BB8" s="54">
        <f>データ!$T$6</f>
        <v>1446.63</v>
      </c>
      <c r="BC8" s="54"/>
      <c r="BD8" s="54"/>
      <c r="BE8" s="54"/>
      <c r="BF8" s="54"/>
      <c r="BG8" s="54"/>
      <c r="BH8" s="54"/>
      <c r="BI8" s="54"/>
      <c r="BJ8" s="3"/>
      <c r="BK8" s="3"/>
      <c r="BL8" s="73" t="s">
        <v>10</v>
      </c>
      <c r="BM8" s="74"/>
      <c r="BN8" s="75" t="s">
        <v>11</v>
      </c>
      <c r="BO8" s="75"/>
      <c r="BP8" s="75"/>
      <c r="BQ8" s="75"/>
      <c r="BR8" s="75"/>
      <c r="BS8" s="75"/>
      <c r="BT8" s="75"/>
      <c r="BU8" s="75"/>
      <c r="BV8" s="75"/>
      <c r="BW8" s="75"/>
      <c r="BX8" s="75"/>
      <c r="BY8" s="76"/>
    </row>
    <row r="9" spans="1:78" ht="18.75" customHeight="1" x14ac:dyDescent="0.15">
      <c r="A9" s="2"/>
      <c r="B9" s="44" t="s">
        <v>12</v>
      </c>
      <c r="C9" s="45"/>
      <c r="D9" s="45"/>
      <c r="E9" s="45"/>
      <c r="F9" s="45"/>
      <c r="G9" s="45"/>
      <c r="H9" s="45"/>
      <c r="I9" s="44" t="s">
        <v>13</v>
      </c>
      <c r="J9" s="45"/>
      <c r="K9" s="45"/>
      <c r="L9" s="45"/>
      <c r="M9" s="45"/>
      <c r="N9" s="45"/>
      <c r="O9" s="72"/>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77.97</v>
      </c>
      <c r="J10" s="37"/>
      <c r="K10" s="37"/>
      <c r="L10" s="37"/>
      <c r="M10" s="37"/>
      <c r="N10" s="37"/>
      <c r="O10" s="70"/>
      <c r="P10" s="54">
        <f>データ!$P$6</f>
        <v>99.09</v>
      </c>
      <c r="Q10" s="54"/>
      <c r="R10" s="54"/>
      <c r="S10" s="54"/>
      <c r="T10" s="54"/>
      <c r="U10" s="54"/>
      <c r="V10" s="54"/>
      <c r="W10" s="71">
        <f>データ!$Q$6</f>
        <v>0</v>
      </c>
      <c r="X10" s="71"/>
      <c r="Y10" s="71"/>
      <c r="Z10" s="71"/>
      <c r="AA10" s="71"/>
      <c r="AB10" s="71"/>
      <c r="AC10" s="71"/>
      <c r="AD10" s="2"/>
      <c r="AE10" s="2"/>
      <c r="AF10" s="2"/>
      <c r="AG10" s="2"/>
      <c r="AH10" s="2"/>
      <c r="AI10" s="2"/>
      <c r="AJ10" s="2"/>
      <c r="AK10" s="2"/>
      <c r="AL10" s="71">
        <f>データ!$U$6</f>
        <v>5032819</v>
      </c>
      <c r="AM10" s="71"/>
      <c r="AN10" s="71"/>
      <c r="AO10" s="71"/>
      <c r="AP10" s="71"/>
      <c r="AQ10" s="71"/>
      <c r="AR10" s="71"/>
      <c r="AS10" s="71"/>
      <c r="AT10" s="36">
        <f>データ!$V$6</f>
        <v>3136.99</v>
      </c>
      <c r="AU10" s="37"/>
      <c r="AV10" s="37"/>
      <c r="AW10" s="37"/>
      <c r="AX10" s="37"/>
      <c r="AY10" s="37"/>
      <c r="AZ10" s="37"/>
      <c r="BA10" s="37"/>
      <c r="BB10" s="54">
        <f>データ!$W$6</f>
        <v>1604.35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64" t="s">
        <v>25</v>
      </c>
      <c r="BM14" s="65"/>
      <c r="BN14" s="65"/>
      <c r="BO14" s="65"/>
      <c r="BP14" s="65"/>
      <c r="BQ14" s="65"/>
      <c r="BR14" s="65"/>
      <c r="BS14" s="65"/>
      <c r="BT14" s="65"/>
      <c r="BU14" s="65"/>
      <c r="BV14" s="65"/>
      <c r="BW14" s="65"/>
      <c r="BX14" s="65"/>
      <c r="BY14" s="65"/>
      <c r="BZ14" s="66"/>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pmHs/UA+1C2WDzAATVA/WmJmjXDa0WrFROkI3c6/Moc/4zRRJCOPMgkYIwcfPbJw+uoM0jfaYAj733iIu5XDqw==" saltValue="FWaPpUkJTQ10NEVU3nG6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230006</v>
      </c>
      <c r="D6" s="20">
        <f t="shared" si="3"/>
        <v>46</v>
      </c>
      <c r="E6" s="20">
        <f t="shared" si="3"/>
        <v>1</v>
      </c>
      <c r="F6" s="20">
        <f t="shared" si="3"/>
        <v>0</v>
      </c>
      <c r="G6" s="20">
        <f t="shared" si="3"/>
        <v>2</v>
      </c>
      <c r="H6" s="20" t="str">
        <f t="shared" si="3"/>
        <v>愛知県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77.97</v>
      </c>
      <c r="P6" s="21">
        <f t="shared" si="3"/>
        <v>99.09</v>
      </c>
      <c r="Q6" s="21">
        <f t="shared" si="3"/>
        <v>0</v>
      </c>
      <c r="R6" s="21">
        <f t="shared" si="3"/>
        <v>7483755</v>
      </c>
      <c r="S6" s="21">
        <f t="shared" si="3"/>
        <v>5173.2299999999996</v>
      </c>
      <c r="T6" s="21">
        <f t="shared" si="3"/>
        <v>1446.63</v>
      </c>
      <c r="U6" s="21">
        <f t="shared" si="3"/>
        <v>5032819</v>
      </c>
      <c r="V6" s="21">
        <f t="shared" si="3"/>
        <v>3136.99</v>
      </c>
      <c r="W6" s="21">
        <f t="shared" si="3"/>
        <v>1604.35</v>
      </c>
      <c r="X6" s="22">
        <f>IF(X7="",NA(),X7)</f>
        <v>108.63</v>
      </c>
      <c r="Y6" s="22">
        <f t="shared" ref="Y6:AG6" si="4">IF(Y7="",NA(),Y7)</f>
        <v>108.75</v>
      </c>
      <c r="Z6" s="22">
        <f t="shared" si="4"/>
        <v>101.06</v>
      </c>
      <c r="AA6" s="22">
        <f t="shared" si="4"/>
        <v>101.38</v>
      </c>
      <c r="AB6" s="22">
        <f t="shared" si="4"/>
        <v>102.03</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134.33000000000001</v>
      </c>
      <c r="AU6" s="22">
        <f t="shared" ref="AU6:BC6" si="6">IF(AU7="",NA(),AU7)</f>
        <v>173.57</v>
      </c>
      <c r="AV6" s="22">
        <f t="shared" si="6"/>
        <v>182.57</v>
      </c>
      <c r="AW6" s="22">
        <f t="shared" si="6"/>
        <v>174.38</v>
      </c>
      <c r="AX6" s="22">
        <f t="shared" si="6"/>
        <v>170.53</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232.14</v>
      </c>
      <c r="BF6" s="22">
        <f t="shared" ref="BF6:BN6" si="7">IF(BF7="",NA(),BF7)</f>
        <v>232.5</v>
      </c>
      <c r="BG6" s="22">
        <f t="shared" si="7"/>
        <v>229.11</v>
      </c>
      <c r="BH6" s="22">
        <f t="shared" si="7"/>
        <v>228.09</v>
      </c>
      <c r="BI6" s="22">
        <f t="shared" si="7"/>
        <v>223.83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108.67</v>
      </c>
      <c r="BQ6" s="22">
        <f t="shared" ref="BQ6:BY6" si="8">IF(BQ7="",NA(),BQ7)</f>
        <v>108.79</v>
      </c>
      <c r="BR6" s="22">
        <f t="shared" si="8"/>
        <v>100.24</v>
      </c>
      <c r="BS6" s="22">
        <f t="shared" si="8"/>
        <v>100.1</v>
      </c>
      <c r="BT6" s="22">
        <f t="shared" si="8"/>
        <v>101.17</v>
      </c>
      <c r="BU6" s="22">
        <f t="shared" si="8"/>
        <v>110.77</v>
      </c>
      <c r="BV6" s="22">
        <f t="shared" si="8"/>
        <v>112.35</v>
      </c>
      <c r="BW6" s="22">
        <f t="shared" si="8"/>
        <v>106.47</v>
      </c>
      <c r="BX6" s="22">
        <f t="shared" si="8"/>
        <v>107.7</v>
      </c>
      <c r="BY6" s="22">
        <f t="shared" si="8"/>
        <v>106.29</v>
      </c>
      <c r="BZ6" s="21" t="str">
        <f>IF(BZ7="","",IF(BZ7="-","【-】","【"&amp;SUBSTITUTE(TEXT(BZ7,"#,##0.00"),"-","△")&amp;"】"))</f>
        <v>【106.29】</v>
      </c>
      <c r="CA6" s="22">
        <f>IF(CA7="",NA(),CA7)</f>
        <v>61.58</v>
      </c>
      <c r="CB6" s="22">
        <f t="shared" ref="CB6:CJ6" si="9">IF(CB7="",NA(),CB7)</f>
        <v>61.71</v>
      </c>
      <c r="CC6" s="22">
        <f t="shared" si="9"/>
        <v>67.239999999999995</v>
      </c>
      <c r="CD6" s="22">
        <f t="shared" si="9"/>
        <v>67.56</v>
      </c>
      <c r="CE6" s="22">
        <f t="shared" si="9"/>
        <v>67.48</v>
      </c>
      <c r="CF6" s="22">
        <f t="shared" si="9"/>
        <v>73.180000000000007</v>
      </c>
      <c r="CG6" s="22">
        <f t="shared" si="9"/>
        <v>73.05</v>
      </c>
      <c r="CH6" s="22">
        <f t="shared" si="9"/>
        <v>77.53</v>
      </c>
      <c r="CI6" s="22">
        <f t="shared" si="9"/>
        <v>76.25</v>
      </c>
      <c r="CJ6" s="22">
        <f t="shared" si="9"/>
        <v>77.75</v>
      </c>
      <c r="CK6" s="21" t="str">
        <f>IF(CK7="","",IF(CK7="-","【-】","【"&amp;SUBSTITUTE(TEXT(CK7,"#,##0.00"),"-","△")&amp;"】"))</f>
        <v>【77.75】</v>
      </c>
      <c r="CL6" s="22">
        <f>IF(CL7="",NA(),CL7)</f>
        <v>66.489999999999995</v>
      </c>
      <c r="CM6" s="22">
        <f t="shared" ref="CM6:CU6" si="10">IF(CM7="",NA(),CM7)</f>
        <v>65.87</v>
      </c>
      <c r="CN6" s="22">
        <f t="shared" si="10"/>
        <v>65.5</v>
      </c>
      <c r="CO6" s="22">
        <f t="shared" si="10"/>
        <v>64.78</v>
      </c>
      <c r="CP6" s="22">
        <f t="shared" si="10"/>
        <v>65.09</v>
      </c>
      <c r="CQ6" s="22">
        <f t="shared" si="10"/>
        <v>62.26</v>
      </c>
      <c r="CR6" s="22">
        <f t="shared" si="10"/>
        <v>62.22</v>
      </c>
      <c r="CS6" s="22">
        <f t="shared" si="10"/>
        <v>61.45</v>
      </c>
      <c r="CT6" s="22">
        <f t="shared" si="10"/>
        <v>61.63</v>
      </c>
      <c r="CU6" s="22">
        <f t="shared" si="10"/>
        <v>61.54</v>
      </c>
      <c r="CV6" s="21" t="str">
        <f>IF(CV7="","",IF(CV7="-","【-】","【"&amp;SUBSTITUTE(TEXT(CV7,"#,##0.00"),"-","△")&amp;"】"))</f>
        <v>【61.54】</v>
      </c>
      <c r="CW6" s="22">
        <f>IF(CW7="",NA(),CW7)</f>
        <v>99.6</v>
      </c>
      <c r="CX6" s="22">
        <f t="shared" ref="CX6:DF6" si="11">IF(CX7="",NA(),CX7)</f>
        <v>99.66</v>
      </c>
      <c r="CY6" s="22">
        <f t="shared" si="11"/>
        <v>99.54</v>
      </c>
      <c r="CZ6" s="22">
        <f t="shared" si="11"/>
        <v>99.7</v>
      </c>
      <c r="DA6" s="22">
        <f t="shared" si="11"/>
        <v>99.69</v>
      </c>
      <c r="DB6" s="22">
        <f t="shared" si="11"/>
        <v>100.16</v>
      </c>
      <c r="DC6" s="22">
        <f t="shared" si="11"/>
        <v>100.28</v>
      </c>
      <c r="DD6" s="22">
        <f t="shared" si="11"/>
        <v>100.29</v>
      </c>
      <c r="DE6" s="22">
        <f t="shared" si="11"/>
        <v>100.36</v>
      </c>
      <c r="DF6" s="22">
        <f t="shared" si="11"/>
        <v>100.31</v>
      </c>
      <c r="DG6" s="21" t="str">
        <f>IF(DG7="","",IF(DG7="-","【-】","【"&amp;SUBSTITUTE(TEXT(DG7,"#,##0.00"),"-","△")&amp;"】"))</f>
        <v>【100.31】</v>
      </c>
      <c r="DH6" s="22">
        <f>IF(DH7="",NA(),DH7)</f>
        <v>60.28</v>
      </c>
      <c r="DI6" s="22">
        <f t="shared" ref="DI6:DQ6" si="12">IF(DI7="",NA(),DI7)</f>
        <v>60.09</v>
      </c>
      <c r="DJ6" s="22">
        <f t="shared" si="12"/>
        <v>59.97</v>
      </c>
      <c r="DK6" s="22">
        <f t="shared" si="12"/>
        <v>60.83</v>
      </c>
      <c r="DL6" s="22">
        <f t="shared" si="12"/>
        <v>61.75</v>
      </c>
      <c r="DM6" s="22">
        <f t="shared" si="12"/>
        <v>57.5</v>
      </c>
      <c r="DN6" s="22">
        <f t="shared" si="12"/>
        <v>58.52</v>
      </c>
      <c r="DO6" s="22">
        <f t="shared" si="12"/>
        <v>59.51</v>
      </c>
      <c r="DP6" s="22">
        <f t="shared" si="12"/>
        <v>60.24</v>
      </c>
      <c r="DQ6" s="22">
        <f t="shared" si="12"/>
        <v>60.8</v>
      </c>
      <c r="DR6" s="21" t="str">
        <f>IF(DR7="","",IF(DR7="-","【-】","【"&amp;SUBSTITUTE(TEXT(DR7,"#,##0.00"),"-","△")&amp;"】"))</f>
        <v>【60.80】</v>
      </c>
      <c r="DS6" s="22">
        <f>IF(DS7="",NA(),DS7)</f>
        <v>54.44</v>
      </c>
      <c r="DT6" s="22">
        <f t="shared" ref="DT6:EB6" si="13">IF(DT7="",NA(),DT7)</f>
        <v>56.12</v>
      </c>
      <c r="DU6" s="22">
        <f t="shared" si="13"/>
        <v>57.03</v>
      </c>
      <c r="DV6" s="22">
        <f t="shared" si="13"/>
        <v>58.48</v>
      </c>
      <c r="DW6" s="22">
        <f t="shared" si="13"/>
        <v>59.15</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0.16</v>
      </c>
      <c r="EE6" s="22">
        <f t="shared" ref="EE6:EM6" si="14">IF(EE7="",NA(),EE7)</f>
        <v>0.03</v>
      </c>
      <c r="EF6" s="22">
        <f t="shared" si="14"/>
        <v>0.31</v>
      </c>
      <c r="EG6" s="22">
        <f t="shared" si="14"/>
        <v>0.21</v>
      </c>
      <c r="EH6" s="22">
        <f t="shared" si="14"/>
        <v>0.65</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230006</v>
      </c>
      <c r="D7" s="24">
        <v>46</v>
      </c>
      <c r="E7" s="24">
        <v>1</v>
      </c>
      <c r="F7" s="24">
        <v>0</v>
      </c>
      <c r="G7" s="24">
        <v>2</v>
      </c>
      <c r="H7" s="24" t="s">
        <v>93</v>
      </c>
      <c r="I7" s="24" t="s">
        <v>94</v>
      </c>
      <c r="J7" s="24" t="s">
        <v>95</v>
      </c>
      <c r="K7" s="24" t="s">
        <v>96</v>
      </c>
      <c r="L7" s="24" t="s">
        <v>97</v>
      </c>
      <c r="M7" s="24" t="s">
        <v>98</v>
      </c>
      <c r="N7" s="25" t="s">
        <v>99</v>
      </c>
      <c r="O7" s="25">
        <v>77.97</v>
      </c>
      <c r="P7" s="25">
        <v>99.09</v>
      </c>
      <c r="Q7" s="25">
        <v>0</v>
      </c>
      <c r="R7" s="25">
        <v>7483755</v>
      </c>
      <c r="S7" s="25">
        <v>5173.2299999999996</v>
      </c>
      <c r="T7" s="25">
        <v>1446.63</v>
      </c>
      <c r="U7" s="25">
        <v>5032819</v>
      </c>
      <c r="V7" s="25">
        <v>3136.99</v>
      </c>
      <c r="W7" s="25">
        <v>1604.35</v>
      </c>
      <c r="X7" s="25">
        <v>108.63</v>
      </c>
      <c r="Y7" s="25">
        <v>108.75</v>
      </c>
      <c r="Z7" s="25">
        <v>101.06</v>
      </c>
      <c r="AA7" s="25">
        <v>101.38</v>
      </c>
      <c r="AB7" s="25">
        <v>102.03</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134.33000000000001</v>
      </c>
      <c r="AU7" s="25">
        <v>173.57</v>
      </c>
      <c r="AV7" s="25">
        <v>182.57</v>
      </c>
      <c r="AW7" s="25">
        <v>174.38</v>
      </c>
      <c r="AX7" s="25">
        <v>170.53</v>
      </c>
      <c r="AY7" s="25">
        <v>284.45</v>
      </c>
      <c r="AZ7" s="25">
        <v>309.23</v>
      </c>
      <c r="BA7" s="25">
        <v>313.43</v>
      </c>
      <c r="BB7" s="25">
        <v>303.10000000000002</v>
      </c>
      <c r="BC7" s="25">
        <v>318.89999999999998</v>
      </c>
      <c r="BD7" s="25">
        <v>318.89999999999998</v>
      </c>
      <c r="BE7" s="25">
        <v>232.14</v>
      </c>
      <c r="BF7" s="25">
        <v>232.5</v>
      </c>
      <c r="BG7" s="25">
        <v>229.11</v>
      </c>
      <c r="BH7" s="25">
        <v>228.09</v>
      </c>
      <c r="BI7" s="25">
        <v>223.83</v>
      </c>
      <c r="BJ7" s="25">
        <v>260.95999999999998</v>
      </c>
      <c r="BK7" s="25">
        <v>240.07</v>
      </c>
      <c r="BL7" s="25">
        <v>224.81</v>
      </c>
      <c r="BM7" s="25">
        <v>210.83</v>
      </c>
      <c r="BN7" s="25">
        <v>204.34</v>
      </c>
      <c r="BO7" s="25">
        <v>204.34</v>
      </c>
      <c r="BP7" s="25">
        <v>108.67</v>
      </c>
      <c r="BQ7" s="25">
        <v>108.79</v>
      </c>
      <c r="BR7" s="25">
        <v>100.24</v>
      </c>
      <c r="BS7" s="25">
        <v>100.1</v>
      </c>
      <c r="BT7" s="25">
        <v>101.17</v>
      </c>
      <c r="BU7" s="25">
        <v>110.77</v>
      </c>
      <c r="BV7" s="25">
        <v>112.35</v>
      </c>
      <c r="BW7" s="25">
        <v>106.47</v>
      </c>
      <c r="BX7" s="25">
        <v>107.7</v>
      </c>
      <c r="BY7" s="25">
        <v>106.29</v>
      </c>
      <c r="BZ7" s="25">
        <v>106.29</v>
      </c>
      <c r="CA7" s="25">
        <v>61.58</v>
      </c>
      <c r="CB7" s="25">
        <v>61.71</v>
      </c>
      <c r="CC7" s="25">
        <v>67.239999999999995</v>
      </c>
      <c r="CD7" s="25">
        <v>67.56</v>
      </c>
      <c r="CE7" s="25">
        <v>67.48</v>
      </c>
      <c r="CF7" s="25">
        <v>73.180000000000007</v>
      </c>
      <c r="CG7" s="25">
        <v>73.05</v>
      </c>
      <c r="CH7" s="25">
        <v>77.53</v>
      </c>
      <c r="CI7" s="25">
        <v>76.25</v>
      </c>
      <c r="CJ7" s="25">
        <v>77.75</v>
      </c>
      <c r="CK7" s="25">
        <v>77.75</v>
      </c>
      <c r="CL7" s="25">
        <v>66.489999999999995</v>
      </c>
      <c r="CM7" s="25">
        <v>65.87</v>
      </c>
      <c r="CN7" s="25">
        <v>65.5</v>
      </c>
      <c r="CO7" s="25">
        <v>64.78</v>
      </c>
      <c r="CP7" s="25">
        <v>65.09</v>
      </c>
      <c r="CQ7" s="25">
        <v>62.26</v>
      </c>
      <c r="CR7" s="25">
        <v>62.22</v>
      </c>
      <c r="CS7" s="25">
        <v>61.45</v>
      </c>
      <c r="CT7" s="25">
        <v>61.63</v>
      </c>
      <c r="CU7" s="25">
        <v>61.54</v>
      </c>
      <c r="CV7" s="25">
        <v>61.54</v>
      </c>
      <c r="CW7" s="25">
        <v>99.6</v>
      </c>
      <c r="CX7" s="25">
        <v>99.66</v>
      </c>
      <c r="CY7" s="25">
        <v>99.54</v>
      </c>
      <c r="CZ7" s="25">
        <v>99.7</v>
      </c>
      <c r="DA7" s="25">
        <v>99.69</v>
      </c>
      <c r="DB7" s="25">
        <v>100.16</v>
      </c>
      <c r="DC7" s="25">
        <v>100.28</v>
      </c>
      <c r="DD7" s="25">
        <v>100.29</v>
      </c>
      <c r="DE7" s="25">
        <v>100.36</v>
      </c>
      <c r="DF7" s="25">
        <v>100.31</v>
      </c>
      <c r="DG7" s="25">
        <v>100.31</v>
      </c>
      <c r="DH7" s="25">
        <v>60.28</v>
      </c>
      <c r="DI7" s="25">
        <v>60.09</v>
      </c>
      <c r="DJ7" s="25">
        <v>59.97</v>
      </c>
      <c r="DK7" s="25">
        <v>60.83</v>
      </c>
      <c r="DL7" s="25">
        <v>61.75</v>
      </c>
      <c r="DM7" s="25">
        <v>57.5</v>
      </c>
      <c r="DN7" s="25">
        <v>58.52</v>
      </c>
      <c r="DO7" s="25">
        <v>59.51</v>
      </c>
      <c r="DP7" s="25">
        <v>60.24</v>
      </c>
      <c r="DQ7" s="25">
        <v>60.8</v>
      </c>
      <c r="DR7" s="25">
        <v>60.8</v>
      </c>
      <c r="DS7" s="25">
        <v>54.44</v>
      </c>
      <c r="DT7" s="25">
        <v>56.12</v>
      </c>
      <c r="DU7" s="25">
        <v>57.03</v>
      </c>
      <c r="DV7" s="25">
        <v>58.48</v>
      </c>
      <c r="DW7" s="25">
        <v>59.15</v>
      </c>
      <c r="DX7" s="25">
        <v>30.3</v>
      </c>
      <c r="DY7" s="25">
        <v>31.74</v>
      </c>
      <c r="DZ7" s="25">
        <v>32.380000000000003</v>
      </c>
      <c r="EA7" s="25">
        <v>34.479999999999997</v>
      </c>
      <c r="EB7" s="25">
        <v>38.24</v>
      </c>
      <c r="EC7" s="25">
        <v>38.24</v>
      </c>
      <c r="ED7" s="25">
        <v>0.16</v>
      </c>
      <c r="EE7" s="25">
        <v>0.03</v>
      </c>
      <c r="EF7" s="25">
        <v>0.31</v>
      </c>
      <c r="EG7" s="25">
        <v>0.21</v>
      </c>
      <c r="EH7" s="25">
        <v>0.65</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2026-03-05T02:40:41Z</cp:lastPrinted>
  <dcterms:created xsi:type="dcterms:W3CDTF">2025-12-12T09:18:14Z</dcterms:created>
  <dcterms:modified xsi:type="dcterms:W3CDTF">2026-03-05T02:41:11Z</dcterms:modified>
  <cp:category/>
</cp:coreProperties>
</file>