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160472800\Desktop\新しいフォルダー\"/>
    </mc:Choice>
  </mc:AlternateContent>
  <xr:revisionPtr revIDLastSave="0" documentId="13_ncr:1_{B6F89591-BB92-48E9-B24C-88A91908F3B8}" xr6:coauthVersionLast="47" xr6:coauthVersionMax="47" xr10:uidLastSave="{00000000-0000-0000-0000-000000000000}"/>
  <bookViews>
    <workbookView xWindow="-120" yWindow="-120" windowWidth="29040" windowHeight="15840" xr2:uid="{C3A50BE3-C3C4-480C-90D0-2119C79D7045}"/>
  </bookViews>
  <sheets>
    <sheet name="Ver.1" sheetId="2" r:id="rId1"/>
    <sheet name="基準" sheetId="3" r:id="rId2"/>
  </sheets>
  <definedNames>
    <definedName name="_xlnm.Print_Area" localSheetId="0">Ver.1!$A$1:$AA$33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 i="2" l="1"/>
  <c r="AK7" i="2"/>
  <c r="AL7" i="2"/>
  <c r="AM7" i="2"/>
  <c r="AJ8" i="2"/>
  <c r="AK8" i="2"/>
  <c r="AL8" i="2"/>
  <c r="AM8" i="2"/>
  <c r="AJ9" i="2"/>
  <c r="AK9" i="2"/>
  <c r="AL9" i="2"/>
  <c r="AM9" i="2"/>
  <c r="AJ10" i="2"/>
  <c r="AK10" i="2"/>
  <c r="AL10" i="2"/>
  <c r="AM10" i="2"/>
  <c r="AJ11" i="2"/>
  <c r="AK11" i="2"/>
  <c r="AL11" i="2"/>
  <c r="AM11" i="2"/>
  <c r="AJ12" i="2"/>
  <c r="AK12" i="2"/>
  <c r="AL12" i="2"/>
  <c r="AM12" i="2"/>
  <c r="AJ13" i="2"/>
  <c r="AK13" i="2"/>
  <c r="AL13" i="2"/>
  <c r="AM13" i="2"/>
  <c r="AJ14" i="2"/>
  <c r="AK14" i="2"/>
  <c r="AL14" i="2"/>
  <c r="AM14" i="2"/>
  <c r="AJ15" i="2"/>
  <c r="AK15" i="2"/>
  <c r="AL15" i="2"/>
  <c r="AM15" i="2"/>
  <c r="AJ16" i="2"/>
  <c r="AK16" i="2"/>
  <c r="AL16" i="2"/>
  <c r="AM16" i="2"/>
  <c r="AJ17" i="2"/>
  <c r="AK17" i="2"/>
  <c r="AL17" i="2"/>
  <c r="AM17" i="2"/>
  <c r="AJ18" i="2"/>
  <c r="AK18" i="2"/>
  <c r="AL18" i="2"/>
  <c r="AM18" i="2"/>
  <c r="AJ19" i="2"/>
  <c r="AK19" i="2"/>
  <c r="AL19" i="2"/>
  <c r="AM19" i="2"/>
  <c r="AJ20" i="2"/>
  <c r="AK20" i="2"/>
  <c r="AL20" i="2"/>
  <c r="AM20" i="2"/>
  <c r="AJ21" i="2"/>
  <c r="AK21" i="2"/>
  <c r="AL21" i="2"/>
  <c r="AM21" i="2"/>
  <c r="AJ22" i="2"/>
  <c r="AK22" i="2"/>
  <c r="AL22" i="2"/>
  <c r="AM22" i="2"/>
  <c r="AJ23" i="2"/>
  <c r="AK23" i="2"/>
  <c r="AL23" i="2"/>
  <c r="AM23" i="2"/>
  <c r="AJ24" i="2"/>
  <c r="AK24" i="2"/>
  <c r="AL24" i="2"/>
  <c r="AM24" i="2"/>
  <c r="AJ25" i="2"/>
  <c r="AK25" i="2"/>
  <c r="AL25" i="2"/>
  <c r="AM25" i="2"/>
  <c r="AJ26" i="2"/>
  <c r="AK26" i="2"/>
  <c r="AL26" i="2"/>
  <c r="AM26" i="2"/>
  <c r="AJ27" i="2"/>
  <c r="AK27" i="2"/>
  <c r="AL27" i="2"/>
  <c r="AM27" i="2"/>
  <c r="AM6" i="2"/>
  <c r="AL6" i="2"/>
  <c r="AJ6" i="2"/>
  <c r="AK6" i="2"/>
  <c r="AB7" i="2"/>
  <c r="AC7" i="2"/>
  <c r="AD7" i="2"/>
  <c r="AE7" i="2"/>
  <c r="AF7" i="2"/>
  <c r="AG7" i="2"/>
  <c r="AH7" i="2"/>
  <c r="AI7" i="2"/>
  <c r="AB8" i="2"/>
  <c r="AC8" i="2"/>
  <c r="AD8" i="2"/>
  <c r="AE8" i="2"/>
  <c r="AF8" i="2"/>
  <c r="AG8" i="2"/>
  <c r="AH8" i="2"/>
  <c r="AI8" i="2"/>
  <c r="AB9" i="2"/>
  <c r="AC9" i="2"/>
  <c r="AD9" i="2"/>
  <c r="AE9" i="2"/>
  <c r="AF9" i="2"/>
  <c r="AG9" i="2"/>
  <c r="AH9" i="2"/>
  <c r="AI9" i="2"/>
  <c r="AB10" i="2"/>
  <c r="AC10" i="2"/>
  <c r="AD10" i="2"/>
  <c r="AE10" i="2"/>
  <c r="AF10" i="2"/>
  <c r="AG10" i="2"/>
  <c r="AH10" i="2"/>
  <c r="AI10" i="2"/>
  <c r="AB11" i="2"/>
  <c r="AC11" i="2"/>
  <c r="AD11" i="2"/>
  <c r="AE11" i="2"/>
  <c r="AF11" i="2"/>
  <c r="AG11" i="2"/>
  <c r="AH11" i="2"/>
  <c r="AI11" i="2"/>
  <c r="AB12" i="2"/>
  <c r="AC12" i="2"/>
  <c r="AD12" i="2"/>
  <c r="AE12" i="2"/>
  <c r="AF12" i="2"/>
  <c r="AG12" i="2"/>
  <c r="AH12" i="2"/>
  <c r="AI12" i="2"/>
  <c r="AB13" i="2"/>
  <c r="AC13" i="2"/>
  <c r="AD13" i="2"/>
  <c r="AE13" i="2"/>
  <c r="AF13" i="2"/>
  <c r="AG13" i="2"/>
  <c r="AH13" i="2"/>
  <c r="AI13" i="2"/>
  <c r="AB14" i="2"/>
  <c r="AC14" i="2"/>
  <c r="AD14" i="2"/>
  <c r="AE14" i="2"/>
  <c r="AF14" i="2"/>
  <c r="AG14" i="2"/>
  <c r="AH14" i="2"/>
  <c r="AI14" i="2"/>
  <c r="AB15" i="2"/>
  <c r="AC15" i="2"/>
  <c r="AD15" i="2"/>
  <c r="AE15" i="2"/>
  <c r="AF15" i="2"/>
  <c r="AG15" i="2"/>
  <c r="AH15" i="2"/>
  <c r="AI15" i="2"/>
  <c r="AB16" i="2"/>
  <c r="AC16" i="2"/>
  <c r="AD16" i="2"/>
  <c r="AE16" i="2"/>
  <c r="AF16" i="2"/>
  <c r="AG16" i="2"/>
  <c r="AH16" i="2"/>
  <c r="AI16" i="2"/>
  <c r="AB17" i="2"/>
  <c r="AC17" i="2"/>
  <c r="AD17" i="2"/>
  <c r="AE17" i="2"/>
  <c r="AF17" i="2"/>
  <c r="AG17" i="2"/>
  <c r="AH17" i="2"/>
  <c r="AI17" i="2"/>
  <c r="AB18" i="2"/>
  <c r="AC18" i="2"/>
  <c r="AD18" i="2"/>
  <c r="AE18" i="2"/>
  <c r="AF18" i="2"/>
  <c r="AG18" i="2"/>
  <c r="AH18" i="2"/>
  <c r="AI18" i="2"/>
  <c r="AB19" i="2"/>
  <c r="AC19" i="2"/>
  <c r="AD19" i="2"/>
  <c r="AE19" i="2"/>
  <c r="AF19" i="2"/>
  <c r="AG19" i="2"/>
  <c r="AH19" i="2"/>
  <c r="AI19" i="2"/>
  <c r="AB20" i="2"/>
  <c r="AC20" i="2"/>
  <c r="AD20" i="2"/>
  <c r="AE20" i="2"/>
  <c r="AF20" i="2"/>
  <c r="AG20" i="2"/>
  <c r="AH20" i="2"/>
  <c r="AI20" i="2"/>
  <c r="AB21" i="2"/>
  <c r="AC21" i="2"/>
  <c r="AD21" i="2"/>
  <c r="AE21" i="2"/>
  <c r="AF21" i="2"/>
  <c r="AG21" i="2"/>
  <c r="AH21" i="2"/>
  <c r="AI21" i="2"/>
  <c r="AB22" i="2"/>
  <c r="AC22" i="2"/>
  <c r="AD22" i="2"/>
  <c r="AE22" i="2"/>
  <c r="AF22" i="2"/>
  <c r="AG22" i="2"/>
  <c r="AH22" i="2"/>
  <c r="AI22" i="2"/>
  <c r="AB23" i="2"/>
  <c r="AC23" i="2"/>
  <c r="AD23" i="2"/>
  <c r="AE23" i="2"/>
  <c r="AF23" i="2"/>
  <c r="AG23" i="2"/>
  <c r="AH23" i="2"/>
  <c r="AI23" i="2"/>
  <c r="AB24" i="2"/>
  <c r="AC24" i="2"/>
  <c r="AD24" i="2"/>
  <c r="AE24" i="2"/>
  <c r="AF24" i="2"/>
  <c r="AG24" i="2"/>
  <c r="AH24" i="2"/>
  <c r="AI24" i="2"/>
  <c r="AB25" i="2"/>
  <c r="AC25" i="2"/>
  <c r="AD25" i="2"/>
  <c r="AE25" i="2"/>
  <c r="AF25" i="2"/>
  <c r="AG25" i="2"/>
  <c r="AH25" i="2"/>
  <c r="AI25" i="2"/>
  <c r="AB26" i="2"/>
  <c r="AC26" i="2"/>
  <c r="AD26" i="2"/>
  <c r="AE26" i="2"/>
  <c r="AF26" i="2"/>
  <c r="AG26" i="2"/>
  <c r="AH26" i="2"/>
  <c r="AI26" i="2"/>
  <c r="AB27" i="2"/>
  <c r="AC27" i="2"/>
  <c r="AD27" i="2"/>
  <c r="AE27" i="2"/>
  <c r="AF27" i="2"/>
  <c r="AG27" i="2"/>
  <c r="AH27" i="2"/>
  <c r="AI27" i="2"/>
  <c r="AF6" i="2"/>
  <c r="AE6" i="2"/>
  <c r="AD6" i="2"/>
  <c r="AC6" i="2"/>
  <c r="AI6" i="2"/>
  <c r="AH6" i="2"/>
  <c r="AG6" i="2"/>
  <c r="AB6" i="2"/>
  <c r="Z25" i="2" l="1"/>
  <c r="Z26" i="2"/>
  <c r="Z23" i="2"/>
  <c r="Z22" i="2"/>
  <c r="Z24" i="2"/>
  <c r="Z20" i="2"/>
  <c r="Z19" i="2"/>
  <c r="Z17" i="2"/>
  <c r="Z16" i="2"/>
  <c r="Z15" i="2"/>
  <c r="Z14" i="2"/>
  <c r="Z13" i="2"/>
  <c r="Z12" i="2"/>
  <c r="Z11" i="2"/>
  <c r="Z10" i="2"/>
  <c r="Z9" i="2"/>
  <c r="Z8" i="2"/>
  <c r="Z7" i="2"/>
  <c r="Z27" i="2"/>
  <c r="Z21" i="2"/>
  <c r="Z18" i="2"/>
  <c r="Z6" i="2"/>
</calcChain>
</file>

<file path=xl/sharedStrings.xml><?xml version="1.0" encoding="utf-8"?>
<sst xmlns="http://schemas.openxmlformats.org/spreadsheetml/2006/main" count="73" uniqueCount="56">
  <si>
    <t>1学期中</t>
    <rPh sb="1" eb="3">
      <t>ガッキ</t>
    </rPh>
    <rPh sb="3" eb="4">
      <t>チュウ</t>
    </rPh>
    <phoneticPr fontId="1"/>
  </si>
  <si>
    <t>1学期</t>
    <rPh sb="1" eb="3">
      <t>ガッキ</t>
    </rPh>
    <phoneticPr fontId="1"/>
  </si>
  <si>
    <t>2学期中</t>
    <rPh sb="1" eb="3">
      <t>ガッキ</t>
    </rPh>
    <rPh sb="3" eb="4">
      <t>チュウ</t>
    </rPh>
    <phoneticPr fontId="1"/>
  </si>
  <si>
    <t>2学期末</t>
    <rPh sb="1" eb="4">
      <t>ガッキマツ</t>
    </rPh>
    <phoneticPr fontId="1"/>
  </si>
  <si>
    <t>学年末</t>
    <rPh sb="0" eb="3">
      <t>ガクネンマツ</t>
    </rPh>
    <phoneticPr fontId="1"/>
  </si>
  <si>
    <t>１学期</t>
    <rPh sb="1" eb="3">
      <t>ガッキ</t>
    </rPh>
    <phoneticPr fontId="1"/>
  </si>
  <si>
    <t>２学期</t>
    <rPh sb="1" eb="3">
      <t>ガッキ</t>
    </rPh>
    <phoneticPr fontId="1"/>
  </si>
  <si>
    <t>３学期</t>
    <rPh sb="1" eb="3">
      <t>ガッキ</t>
    </rPh>
    <phoneticPr fontId="1"/>
  </si>
  <si>
    <t>早退</t>
    <rPh sb="0" eb="2">
      <t>ソウタイ</t>
    </rPh>
    <phoneticPr fontId="1"/>
  </si>
  <si>
    <t>遅刻</t>
    <rPh sb="0" eb="2">
      <t>チコク</t>
    </rPh>
    <phoneticPr fontId="1"/>
  </si>
  <si>
    <t>欠席</t>
    <rPh sb="0" eb="2">
      <t>ケッセキ</t>
    </rPh>
    <phoneticPr fontId="1"/>
  </si>
  <si>
    <t>授業</t>
    <rPh sb="0" eb="2">
      <t>ジュギョウ</t>
    </rPh>
    <phoneticPr fontId="1"/>
  </si>
  <si>
    <t>部活動</t>
    <rPh sb="0" eb="3">
      <t>ブカツドウ</t>
    </rPh>
    <phoneticPr fontId="1"/>
  </si>
  <si>
    <t>氏名</t>
    <rPh sb="0" eb="2">
      <t>シメイ</t>
    </rPh>
    <phoneticPr fontId="1"/>
  </si>
  <si>
    <t>９科評定</t>
    <rPh sb="1" eb="2">
      <t>カ</t>
    </rPh>
    <rPh sb="2" eb="4">
      <t>ヒョウテイ</t>
    </rPh>
    <phoneticPr fontId="1"/>
  </si>
  <si>
    <t>給食</t>
    <rPh sb="0" eb="2">
      <t>キュウショク</t>
    </rPh>
    <phoneticPr fontId="1"/>
  </si>
  <si>
    <t>1年
番号</t>
    <rPh sb="1" eb="2">
      <t>ネン</t>
    </rPh>
    <rPh sb="3" eb="5">
      <t>バンゴウ</t>
    </rPh>
    <phoneticPr fontId="1"/>
  </si>
  <si>
    <t>学籍
番号</t>
    <rPh sb="0" eb="2">
      <t>ガクセキ</t>
    </rPh>
    <rPh sb="3" eb="5">
      <t>バンゴウ</t>
    </rPh>
    <phoneticPr fontId="1"/>
  </si>
  <si>
    <t>保健
来室</t>
    <rPh sb="0" eb="2">
      <t>ホケン</t>
    </rPh>
    <rPh sb="3" eb="5">
      <t>ライシツ</t>
    </rPh>
    <phoneticPr fontId="1"/>
  </si>
  <si>
    <t>欠席等（養護教諭）</t>
    <rPh sb="0" eb="2">
      <t>ケッセキ</t>
    </rPh>
    <rPh sb="2" eb="3">
      <t>トウ</t>
    </rPh>
    <rPh sb="4" eb="8">
      <t>ヨウゴキョウユ</t>
    </rPh>
    <phoneticPr fontId="1"/>
  </si>
  <si>
    <t>成績（学年成績担当）</t>
    <rPh sb="0" eb="2">
      <t>セイセキ</t>
    </rPh>
    <rPh sb="3" eb="7">
      <t>ガクネンセイセキ</t>
    </rPh>
    <rPh sb="7" eb="9">
      <t>タントウ</t>
    </rPh>
    <phoneticPr fontId="1"/>
  </si>
  <si>
    <t>登校時</t>
    <rPh sb="0" eb="3">
      <t>トウコウジ</t>
    </rPh>
    <phoneticPr fontId="1"/>
  </si>
  <si>
    <t>その他</t>
    <rPh sb="2" eb="3">
      <t>タ</t>
    </rPh>
    <phoneticPr fontId="1"/>
  </si>
  <si>
    <t>休み
時間</t>
    <rPh sb="0" eb="1">
      <t>ヤス</t>
    </rPh>
    <rPh sb="3" eb="5">
      <t>ジカン</t>
    </rPh>
    <phoneticPr fontId="1"/>
  </si>
  <si>
    <t>身なり
身体</t>
    <rPh sb="0" eb="1">
      <t>ミ</t>
    </rPh>
    <rPh sb="4" eb="6">
      <t>シンタイ</t>
    </rPh>
    <phoneticPr fontId="1"/>
  </si>
  <si>
    <t>生活
ノート</t>
    <rPh sb="0" eb="2">
      <t>セイカツ</t>
    </rPh>
    <phoneticPr fontId="1"/>
  </si>
  <si>
    <t>持ち物
提出物</t>
    <rPh sb="0" eb="1">
      <t>モ</t>
    </rPh>
    <rPh sb="2" eb="3">
      <t>モノ</t>
    </rPh>
    <rPh sb="4" eb="7">
      <t>テイシュツブツ</t>
    </rPh>
    <phoneticPr fontId="1"/>
  </si>
  <si>
    <t>欠席
理由</t>
    <rPh sb="0" eb="2">
      <t>ケッセキ</t>
    </rPh>
    <rPh sb="3" eb="5">
      <t>リユウ</t>
    </rPh>
    <phoneticPr fontId="1"/>
  </si>
  <si>
    <t>スクリーニング・シート（案）</t>
    <rPh sb="12" eb="13">
      <t>アン</t>
    </rPh>
    <phoneticPr fontId="1"/>
  </si>
  <si>
    <t>５科テスト点</t>
    <rPh sb="1" eb="2">
      <t>カ</t>
    </rPh>
    <rPh sb="5" eb="6">
      <t>テン</t>
    </rPh>
    <phoneticPr fontId="1"/>
  </si>
  <si>
    <t>変化や違和感（学級担任＋教科担任等）</t>
    <rPh sb="0" eb="2">
      <t>ヘンカ</t>
    </rPh>
    <rPh sb="3" eb="6">
      <t>イワカン</t>
    </rPh>
    <rPh sb="7" eb="11">
      <t>ガッキュウタンニン</t>
    </rPh>
    <rPh sb="12" eb="16">
      <t>キョウカタンニン</t>
    </rPh>
    <rPh sb="16" eb="17">
      <t>トウ</t>
    </rPh>
    <phoneticPr fontId="1"/>
  </si>
  <si>
    <t>○○　○○</t>
    <phoneticPr fontId="1"/>
  </si>
  <si>
    <t>□□　□□</t>
    <phoneticPr fontId="1"/>
  </si>
  <si>
    <t>△△　△△</t>
    <phoneticPr fontId="1"/>
  </si>
  <si>
    <t>※変化や違和感　２点：大変気になる　１点：やや気になる</t>
    <rPh sb="1" eb="3">
      <t>ヘンカ</t>
    </rPh>
    <rPh sb="4" eb="7">
      <t>イワカン</t>
    </rPh>
    <rPh sb="9" eb="10">
      <t>テン</t>
    </rPh>
    <rPh sb="11" eb="14">
      <t>タイヘンキ</t>
    </rPh>
    <rPh sb="19" eb="20">
      <t>テン</t>
    </rPh>
    <rPh sb="23" eb="24">
      <t>キ</t>
    </rPh>
    <phoneticPr fontId="1"/>
  </si>
  <si>
    <t>テスト</t>
    <phoneticPr fontId="1"/>
  </si>
  <si>
    <t>最低点</t>
    <rPh sb="0" eb="3">
      <t>サイテイテン</t>
    </rPh>
    <phoneticPr fontId="1"/>
  </si>
  <si>
    <t>前回との差</t>
    <rPh sb="0" eb="2">
      <t>ゼンカイ</t>
    </rPh>
    <rPh sb="4" eb="5">
      <t>サ</t>
    </rPh>
    <phoneticPr fontId="1"/>
  </si>
  <si>
    <t>成績</t>
    <rPh sb="0" eb="2">
      <t>セイセキ</t>
    </rPh>
    <phoneticPr fontId="1"/>
  </si>
  <si>
    <t>最低点</t>
    <rPh sb="0" eb="2">
      <t>サイテイ</t>
    </rPh>
    <rPh sb="2" eb="3">
      <t>テン</t>
    </rPh>
    <phoneticPr fontId="1"/>
  </si>
  <si>
    <t>基準</t>
    <rPh sb="0" eb="2">
      <t>キジュン</t>
    </rPh>
    <phoneticPr fontId="1"/>
  </si>
  <si>
    <t>保健室</t>
    <rPh sb="0" eb="3">
      <t>ホケンシツ</t>
    </rPh>
    <phoneticPr fontId="1"/>
  </si>
  <si>
    <t>※欠席・遅刻・早退保健室来室数は</t>
    <rPh sb="1" eb="3">
      <t>ケッセキ</t>
    </rPh>
    <rPh sb="4" eb="6">
      <t>チコク</t>
    </rPh>
    <rPh sb="7" eb="9">
      <t>ソウタイ</t>
    </rPh>
    <phoneticPr fontId="1"/>
  </si>
  <si>
    <t>★赤字を修正することで、点数化の基準を変更できます。</t>
    <rPh sb="1" eb="3">
      <t>アカジ</t>
    </rPh>
    <rPh sb="4" eb="6">
      <t>シュウセイ</t>
    </rPh>
    <rPh sb="12" eb="15">
      <t>テンスウカ</t>
    </rPh>
    <rPh sb="16" eb="18">
      <t>キジュン</t>
    </rPh>
    <rPh sb="19" eb="21">
      <t>ヘンコウ</t>
    </rPh>
    <phoneticPr fontId="1"/>
  </si>
  <si>
    <t>　　　　　　　　●：小さな成長や頑張っている（点数なし）</t>
    <rPh sb="10" eb="11">
      <t>チイ</t>
    </rPh>
    <rPh sb="13" eb="15">
      <t>セイチョウ</t>
    </rPh>
    <rPh sb="16" eb="18">
      <t>ガンバ</t>
    </rPh>
    <rPh sb="23" eb="25">
      <t>テンスウ</t>
    </rPh>
    <phoneticPr fontId="1"/>
  </si>
  <si>
    <t>●</t>
    <phoneticPr fontId="1"/>
  </si>
  <si>
    <t>点数化の計算</t>
    <rPh sb="0" eb="3">
      <t>テンスウカ</t>
    </rPh>
    <rPh sb="4" eb="6">
      <t>ケイサン</t>
    </rPh>
    <phoneticPr fontId="1"/>
  </si>
  <si>
    <t>欠席
(日)</t>
    <rPh sb="0" eb="2">
      <t>ケッセキ</t>
    </rPh>
    <rPh sb="4" eb="5">
      <t>ニチ</t>
    </rPh>
    <phoneticPr fontId="1"/>
  </si>
  <si>
    <t>遅刻
(日)</t>
    <rPh sb="0" eb="2">
      <t>チコク</t>
    </rPh>
    <rPh sb="4" eb="5">
      <t>ニチ</t>
    </rPh>
    <phoneticPr fontId="1"/>
  </si>
  <si>
    <t>早退
(日)</t>
    <rPh sb="0" eb="2">
      <t>ソウタイ</t>
    </rPh>
    <rPh sb="4" eb="5">
      <t>ニチ</t>
    </rPh>
    <phoneticPr fontId="1"/>
  </si>
  <si>
    <t>保健
来室
(回)</t>
    <rPh sb="0" eb="2">
      <t>ホケン</t>
    </rPh>
    <rPh sb="3" eb="5">
      <t>ライシツ</t>
    </rPh>
    <rPh sb="7" eb="8">
      <t>カイ</t>
    </rPh>
    <phoneticPr fontId="1"/>
  </si>
  <si>
    <t>1学期末</t>
    <rPh sb="1" eb="3">
      <t>ガッキ</t>
    </rPh>
    <rPh sb="3" eb="4">
      <t>マツ</t>
    </rPh>
    <phoneticPr fontId="1"/>
  </si>
  <si>
    <r>
      <t>　</t>
    </r>
    <r>
      <rPr>
        <sz val="11"/>
        <color rgb="FFFF0000"/>
        <rFont val="HG丸ｺﾞｼｯｸM-PRO"/>
        <family val="3"/>
        <charset val="128"/>
      </rPr>
      <t>５</t>
    </r>
    <r>
      <rPr>
        <sz val="11"/>
        <rFont val="HG丸ｺﾞｼｯｸM-PRO"/>
        <family val="3"/>
        <charset val="128"/>
      </rPr>
      <t>回以上で１点</t>
    </r>
    <phoneticPr fontId="1"/>
  </si>
  <si>
    <t>総合点</t>
    <rPh sb="0" eb="2">
      <t>ソウゴウ</t>
    </rPh>
    <rPh sb="2" eb="3">
      <t>テン</t>
    </rPh>
    <phoneticPr fontId="1"/>
  </si>
  <si>
    <r>
      <t>※５科テスト点は</t>
    </r>
    <r>
      <rPr>
        <sz val="11"/>
        <color rgb="FFFF0000"/>
        <rFont val="HG丸ｺﾞｼｯｸM-PRO"/>
        <family val="3"/>
        <charset val="128"/>
      </rPr>
      <t>100</t>
    </r>
    <r>
      <rPr>
        <sz val="11"/>
        <rFont val="HG丸ｺﾞｼｯｸM-PRO"/>
        <family val="3"/>
        <charset val="128"/>
      </rPr>
      <t>点以下もしくは前回より</t>
    </r>
    <r>
      <rPr>
        <sz val="11"/>
        <color rgb="FFFF0000"/>
        <rFont val="HG丸ｺﾞｼｯｸM-PRO"/>
        <family val="3"/>
        <charset val="128"/>
      </rPr>
      <t>50</t>
    </r>
    <r>
      <rPr>
        <sz val="11"/>
        <rFont val="HG丸ｺﾞｼｯｸM-PRO"/>
        <family val="3"/>
        <charset val="128"/>
      </rPr>
      <t>点低下で１点</t>
    </r>
    <rPh sb="2" eb="3">
      <t>カ</t>
    </rPh>
    <rPh sb="6" eb="7">
      <t>テン</t>
    </rPh>
    <rPh sb="11" eb="12">
      <t>テン</t>
    </rPh>
    <rPh sb="12" eb="14">
      <t>イカ</t>
    </rPh>
    <rPh sb="18" eb="20">
      <t>ゼンカイ</t>
    </rPh>
    <rPh sb="24" eb="25">
      <t>テン</t>
    </rPh>
    <rPh sb="25" eb="27">
      <t>テイカ</t>
    </rPh>
    <rPh sb="29" eb="30">
      <t>テン</t>
    </rPh>
    <phoneticPr fontId="1"/>
  </si>
  <si>
    <r>
      <t>※9科評定は</t>
    </r>
    <r>
      <rPr>
        <sz val="11"/>
        <color rgb="FFFF0000"/>
        <rFont val="HG丸ｺﾞｼｯｸM-PRO"/>
        <family val="3"/>
        <charset val="128"/>
      </rPr>
      <t>１８以下</t>
    </r>
    <r>
      <rPr>
        <sz val="11"/>
        <rFont val="HG丸ｺﾞｼｯｸM-PRO"/>
        <family val="3"/>
        <charset val="128"/>
      </rPr>
      <t>もしくは前回より</t>
    </r>
    <r>
      <rPr>
        <sz val="11"/>
        <color rgb="FFFF0000"/>
        <rFont val="HG丸ｺﾞｼｯｸM-PRO"/>
        <family val="3"/>
        <charset val="128"/>
      </rPr>
      <t>５</t>
    </r>
    <r>
      <rPr>
        <sz val="11"/>
        <rFont val="HG丸ｺﾞｼｯｸM-PRO"/>
        <family val="3"/>
        <charset val="128"/>
      </rPr>
      <t>低下で１点</t>
    </r>
    <rPh sb="2" eb="3">
      <t>カ</t>
    </rPh>
    <rPh sb="3" eb="5">
      <t>ヒョウテイ</t>
    </rPh>
    <rPh sb="8" eb="10">
      <t>イカ</t>
    </rPh>
    <rPh sb="14" eb="16">
      <t>ゼンカイ</t>
    </rPh>
    <rPh sb="19" eb="21">
      <t>テイカ</t>
    </rPh>
    <rPh sb="23" eb="24">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</si>
</sst>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z val="16"/>
      <color theme="1"/>
      <name val="HG丸ｺﾞｼｯｸM-PRO"/>
      <family val="3"/>
      <charset val="128"/>
    </font>
    <font>
      <b/>
      <sz val="11"/>
      <color rgb="FFFF0000"/>
      <name val="游ゴシック"/>
      <family val="3"/>
      <charset val="128"/>
      <scheme val="minor"/>
    </font>
    <font>
      <sz val="11"/>
      <color rgb="FFFF0000"/>
      <name val="游ゴシック"/>
      <family val="2"/>
      <charset val="128"/>
      <scheme val="minor"/>
    </font>
    <font>
      <sz val="8"/>
      <color theme="1"/>
      <name val="HG丸ｺﾞｼｯｸM-PRO"/>
      <family val="3"/>
      <charset val="128"/>
    </font>
    <font>
      <sz val="11"/>
      <name val="HG丸ｺﾞｼｯｸM-PRO"/>
      <family val="3"/>
      <charset val="128"/>
    </font>
    <font>
      <sz val="11"/>
      <color rgb="FFFF0000"/>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1" xfId="0" applyFont="1" applyFill="1" applyBorder="1">
      <alignment vertical="center"/>
    </xf>
    <xf numFmtId="0" fontId="0" fillId="2" borderId="1" xfId="0" applyFill="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shrinkToFit="1"/>
    </xf>
    <xf numFmtId="0" fontId="2" fillId="0" borderId="3" xfId="0" applyFont="1" applyFill="1" applyBorder="1">
      <alignment vertical="center"/>
    </xf>
    <xf numFmtId="0" fontId="2" fillId="0" borderId="1" xfId="0" applyFont="1" applyFill="1" applyBorder="1" applyAlignment="1">
      <alignment vertical="center" shrinkToFit="1"/>
    </xf>
    <xf numFmtId="0" fontId="2" fillId="0" borderId="1" xfId="0" applyFont="1" applyFill="1" applyBorder="1" applyAlignment="1">
      <alignment horizontal="center" vertical="center"/>
    </xf>
    <xf numFmtId="0" fontId="9" fillId="0" borderId="0" xfId="0" applyFont="1" applyFill="1">
      <alignment vertical="center"/>
    </xf>
    <xf numFmtId="0" fontId="2" fillId="0" borderId="0" xfId="0" applyFont="1" applyFill="1" applyAlignment="1">
      <alignment horizontal="left" vertical="center"/>
    </xf>
    <xf numFmtId="0" fontId="4" fillId="0" borderId="1" xfId="0" applyFont="1" applyFill="1" applyBorder="1" applyAlignment="1">
      <alignment horizontal="center" vertical="center" wrapText="1"/>
    </xf>
    <xf numFmtId="0" fontId="9" fillId="0" borderId="2" xfId="0" applyFont="1" applyFill="1" applyBorder="1" applyAlignment="1">
      <alignment horizontal="left" vertical="center"/>
    </xf>
    <xf numFmtId="0" fontId="9"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2" borderId="1" xfId="0" applyFill="1" applyBorder="1" applyAlignment="1">
      <alignment horizontal="center" vertical="center"/>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190501</xdr:colOff>
      <xdr:row>27</xdr:row>
      <xdr:rowOff>17318</xdr:rowOff>
    </xdr:from>
    <xdr:to>
      <xdr:col>9</xdr:col>
      <xdr:colOff>153547</xdr:colOff>
      <xdr:row>27</xdr:row>
      <xdr:rowOff>197318</xdr:rowOff>
    </xdr:to>
    <xdr:sp macro="" textlink="">
      <xdr:nvSpPr>
        <xdr:cNvPr id="7" name="テキスト ボックス 6">
          <a:extLst>
            <a:ext uri="{FF2B5EF4-FFF2-40B4-BE49-F238E27FC236}">
              <a16:creationId xmlns:a16="http://schemas.microsoft.com/office/drawing/2014/main" id="{997BEA2C-4EFE-C49F-91CE-92EA4821E431}"/>
            </a:ext>
          </a:extLst>
        </xdr:cNvPr>
        <xdr:cNvSpPr txBox="1"/>
      </xdr:nvSpPr>
      <xdr:spPr>
        <a:xfrm>
          <a:off x="3766706" y="5593773"/>
          <a:ext cx="396000" cy="180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１点</a:t>
          </a:r>
        </a:p>
      </xdr:txBody>
    </xdr:sp>
    <xdr:clientData/>
  </xdr:twoCellAnchor>
  <xdr:twoCellAnchor>
    <xdr:from>
      <xdr:col>2</xdr:col>
      <xdr:colOff>85725</xdr:colOff>
      <xdr:row>11</xdr:row>
      <xdr:rowOff>55563</xdr:rowOff>
    </xdr:from>
    <xdr:to>
      <xdr:col>25</xdr:col>
      <xdr:colOff>52725</xdr:colOff>
      <xdr:row>25</xdr:row>
      <xdr:rowOff>74612</xdr:rowOff>
    </xdr:to>
    <xdr:sp macro="" textlink="">
      <xdr:nvSpPr>
        <xdr:cNvPr id="2" name="テキスト ボックス 1">
          <a:extLst>
            <a:ext uri="{FF2B5EF4-FFF2-40B4-BE49-F238E27FC236}">
              <a16:creationId xmlns:a16="http://schemas.microsoft.com/office/drawing/2014/main" id="{649B01B9-1A64-40D6-B665-660403481F3F}"/>
            </a:ext>
          </a:extLst>
        </xdr:cNvPr>
        <xdr:cNvSpPr txBox="1"/>
      </xdr:nvSpPr>
      <xdr:spPr>
        <a:xfrm>
          <a:off x="1403350" y="2436813"/>
          <a:ext cx="11047750" cy="27971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各項目の視点例</a:t>
          </a:r>
          <a:r>
            <a:rPr kumimoji="1" lang="en-US" altLang="ja-JP" sz="1200">
              <a:latin typeface="ＭＳ ゴシック" panose="020B0609070205080204" pitchFamily="49" charset="-128"/>
              <a:ea typeface="ＭＳ ゴシック" panose="020B0609070205080204" pitchFamily="49" charset="-128"/>
            </a:rPr>
            <a:t>】</a:t>
          </a:r>
        </a:p>
        <a:p>
          <a:r>
            <a:rPr kumimoji="1" lang="ja-JP" altLang="en-US" sz="1200">
              <a:latin typeface="ＭＳ ゴシック" panose="020B0609070205080204" pitchFamily="49" charset="-128"/>
              <a:ea typeface="ＭＳ ゴシック" panose="020B0609070205080204" pitchFamily="49" charset="-128"/>
            </a:rPr>
            <a:t>　時間や場面を軸にして、変化や違和感をどこで気づいたかといった視点で項目を決めています。こうすることで、記入者も「いつ」を意識して項目を選び、「変化や違和感の大きさ」を数字で入力することとなります。こうすることで、入力の意図が統一されるとともに、効率化も図れるのではと考えています。</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欠席理由</a:t>
          </a:r>
          <a:r>
            <a:rPr kumimoji="1" lang="ja-JP" altLang="en-US" sz="1200" baseline="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欠席や遅刻、早退等の理由に違和感がある、特定日に欠席をする</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登校時・・・・・・登校時刻の変化、通学仲間の変化、登校時の挨拶、登校直後の体調不良</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授業・・・・・・・集中力や意欲の変化、発言の変化、学習班の変化、周囲の反応、トイレに行く、体育の見学</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休み時間・・・・・一人で過ごす、仲間の変化、遊ぶ内容の変化、会話の内容、トイレにこもる、教員との関りの変化</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給食・・・・・・・食べなくなる、異常に食べるようになる、空腹の訴え</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身なり・身体・・・季節外れの長袖、リストバンド、包帯、汚れ、ニオイ、けが、絆創膏、隠すしぐさ、頭髪の乱れ</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生活ノート・・・・記述内容、記述量の変化、提出状況の変化、文字の乱れ</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持ち物・提出物・・未提出や忘れの増加や変化、取組内容の変化</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部活動・・・・・・帰りの時間になかなか部活動に行かない、遅刻や欠席、意欲の低下</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295275</xdr:colOff>
      <xdr:row>8</xdr:row>
      <xdr:rowOff>28575</xdr:rowOff>
    </xdr:from>
    <xdr:to>
      <xdr:col>13</xdr:col>
      <xdr:colOff>266700</xdr:colOff>
      <xdr:row>10</xdr:row>
      <xdr:rowOff>76200</xdr:rowOff>
    </xdr:to>
    <xdr:sp macro="" textlink="">
      <xdr:nvSpPr>
        <xdr:cNvPr id="3" name="四角形: 角を丸くする 2">
          <a:extLst>
            <a:ext uri="{FF2B5EF4-FFF2-40B4-BE49-F238E27FC236}">
              <a16:creationId xmlns:a16="http://schemas.microsoft.com/office/drawing/2014/main" id="{5701C5CD-7561-BCA2-4F3D-BF841DFCD68F}"/>
            </a:ext>
          </a:extLst>
        </xdr:cNvPr>
        <xdr:cNvSpPr/>
      </xdr:nvSpPr>
      <xdr:spPr>
        <a:xfrm>
          <a:off x="1704975" y="1628775"/>
          <a:ext cx="4257675" cy="447675"/>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テストや通知表、健康観察や出席簿等のデータを連携させて、入力時間を短縮するなどの工夫があるとよいでしょう。</a:t>
          </a:r>
        </a:p>
      </xdr:txBody>
    </xdr:sp>
    <xdr:clientData/>
  </xdr:twoCellAnchor>
  <xdr:twoCellAnchor>
    <xdr:from>
      <xdr:col>15</xdr:col>
      <xdr:colOff>0</xdr:colOff>
      <xdr:row>8</xdr:row>
      <xdr:rowOff>28575</xdr:rowOff>
    </xdr:from>
    <xdr:to>
      <xdr:col>24</xdr:col>
      <xdr:colOff>447675</xdr:colOff>
      <xdr:row>10</xdr:row>
      <xdr:rowOff>85725</xdr:rowOff>
    </xdr:to>
    <xdr:sp macro="" textlink="">
      <xdr:nvSpPr>
        <xdr:cNvPr id="5" name="四角形: 角を丸くする 4">
          <a:extLst>
            <a:ext uri="{FF2B5EF4-FFF2-40B4-BE49-F238E27FC236}">
              <a16:creationId xmlns:a16="http://schemas.microsoft.com/office/drawing/2014/main" id="{034D0011-3769-4DD0-AFB5-2883EC79C541}"/>
            </a:ext>
          </a:extLst>
        </xdr:cNvPr>
        <xdr:cNvSpPr/>
      </xdr:nvSpPr>
      <xdr:spPr>
        <a:xfrm>
          <a:off x="6553200" y="1628775"/>
          <a:ext cx="4991100" cy="45720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学級担任、教科担任等が入力する。変化や違和感を感じた場合には、数字のみ入力します。説明が必要な場合は、会議で補足します。</a:t>
          </a:r>
        </a:p>
      </xdr:txBody>
    </xdr:sp>
    <xdr:clientData/>
  </xdr:twoCellAnchor>
  <xdr:twoCellAnchor>
    <xdr:from>
      <xdr:col>28</xdr:col>
      <xdr:colOff>142875</xdr:colOff>
      <xdr:row>0</xdr:row>
      <xdr:rowOff>104776</xdr:rowOff>
    </xdr:from>
    <xdr:to>
      <xdr:col>38</xdr:col>
      <xdr:colOff>180975</xdr:colOff>
      <xdr:row>1</xdr:row>
      <xdr:rowOff>372751</xdr:rowOff>
    </xdr:to>
    <xdr:sp macro="" textlink="">
      <xdr:nvSpPr>
        <xdr:cNvPr id="4" name="テキスト ボックス 3">
          <a:extLst>
            <a:ext uri="{FF2B5EF4-FFF2-40B4-BE49-F238E27FC236}">
              <a16:creationId xmlns:a16="http://schemas.microsoft.com/office/drawing/2014/main" id="{E7577F9C-CEFD-5E0D-6D62-46948DF4ABE9}"/>
            </a:ext>
          </a:extLst>
        </xdr:cNvPr>
        <xdr:cNvSpPr txBox="1"/>
      </xdr:nvSpPr>
      <xdr:spPr>
        <a:xfrm>
          <a:off x="13801725" y="104776"/>
          <a:ext cx="3276600" cy="4680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点数化の基準を変更したい場合は、「基準」シートで調整が可能です。下の計算式を消さないでください。</a:t>
          </a:r>
        </a:p>
      </xdr:txBody>
    </xdr:sp>
    <xdr:clientData/>
  </xdr:twoCellAnchor>
  <xdr:twoCellAnchor>
    <xdr:from>
      <xdr:col>4</xdr:col>
      <xdr:colOff>47625</xdr:colOff>
      <xdr:row>25</xdr:row>
      <xdr:rowOff>104775</xdr:rowOff>
    </xdr:from>
    <xdr:to>
      <xdr:col>10</xdr:col>
      <xdr:colOff>361951</xdr:colOff>
      <xdr:row>26</xdr:row>
      <xdr:rowOff>171450</xdr:rowOff>
    </xdr:to>
    <xdr:sp macro="" textlink="">
      <xdr:nvSpPr>
        <xdr:cNvPr id="6" name="テキスト ボックス 5">
          <a:extLst>
            <a:ext uri="{FF2B5EF4-FFF2-40B4-BE49-F238E27FC236}">
              <a16:creationId xmlns:a16="http://schemas.microsoft.com/office/drawing/2014/main" id="{A1342705-6239-4493-8676-92E0DB9B7858}"/>
            </a:ext>
          </a:extLst>
        </xdr:cNvPr>
        <xdr:cNvSpPr txBox="1"/>
      </xdr:nvSpPr>
      <xdr:spPr>
        <a:xfrm>
          <a:off x="2647950" y="5305425"/>
          <a:ext cx="2886076" cy="266700"/>
        </a:xfrm>
        <a:prstGeom prst="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rgbClr val="FF0000"/>
              </a:solidFill>
              <a:latin typeface="BIZ UDP明朝 Medium" panose="02020500000000000000" pitchFamily="18" charset="-128"/>
              <a:ea typeface="BIZ UDP明朝 Medium" panose="02020500000000000000" pitchFamily="18" charset="-128"/>
            </a:rPr>
            <a:t>赤</a:t>
          </a:r>
          <a:r>
            <a:rPr kumimoji="1" lang="ja-JP" altLang="en-US" sz="1100">
              <a:latin typeface="BIZ UDP明朝 Medium" panose="02020500000000000000" pitchFamily="18" charset="-128"/>
              <a:ea typeface="BIZ UDP明朝 Medium" panose="02020500000000000000" pitchFamily="18" charset="-128"/>
            </a:rPr>
            <a:t>の数字は、「基準」シートで変更できます。</a:t>
          </a:r>
        </a:p>
      </xdr:txBody>
    </xdr:sp>
    <xdr:clientData/>
  </xdr:twoCellAnchor>
  <xdr:twoCellAnchor>
    <xdr:from>
      <xdr:col>6</xdr:col>
      <xdr:colOff>372342</xdr:colOff>
      <xdr:row>28</xdr:row>
      <xdr:rowOff>25977</xdr:rowOff>
    </xdr:from>
    <xdr:to>
      <xdr:col>7</xdr:col>
      <xdr:colOff>335387</xdr:colOff>
      <xdr:row>29</xdr:row>
      <xdr:rowOff>6818</xdr:rowOff>
    </xdr:to>
    <xdr:sp macro="" textlink="">
      <xdr:nvSpPr>
        <xdr:cNvPr id="8" name="テキスト ボックス 7">
          <a:extLst>
            <a:ext uri="{FF2B5EF4-FFF2-40B4-BE49-F238E27FC236}">
              <a16:creationId xmlns:a16="http://schemas.microsoft.com/office/drawing/2014/main" id="{7A24F7F2-B760-4835-BFEC-593C436CF352}"/>
            </a:ext>
          </a:extLst>
        </xdr:cNvPr>
        <xdr:cNvSpPr txBox="1"/>
      </xdr:nvSpPr>
      <xdr:spPr>
        <a:xfrm>
          <a:off x="3082637" y="5801591"/>
          <a:ext cx="396000" cy="180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１点</a:t>
          </a:r>
        </a:p>
      </xdr:txBody>
    </xdr:sp>
    <xdr:clientData/>
  </xdr:twoCellAnchor>
  <xdr:twoCellAnchor>
    <xdr:from>
      <xdr:col>13</xdr:col>
      <xdr:colOff>17318</xdr:colOff>
      <xdr:row>28</xdr:row>
      <xdr:rowOff>17318</xdr:rowOff>
    </xdr:from>
    <xdr:to>
      <xdr:col>13</xdr:col>
      <xdr:colOff>413318</xdr:colOff>
      <xdr:row>28</xdr:row>
      <xdr:rowOff>197318</xdr:rowOff>
    </xdr:to>
    <xdr:sp macro="" textlink="">
      <xdr:nvSpPr>
        <xdr:cNvPr id="9" name="テキスト ボックス 8">
          <a:extLst>
            <a:ext uri="{FF2B5EF4-FFF2-40B4-BE49-F238E27FC236}">
              <a16:creationId xmlns:a16="http://schemas.microsoft.com/office/drawing/2014/main" id="{9E495032-EA1B-4706-8AA9-51C10AEA696E}"/>
            </a:ext>
          </a:extLst>
        </xdr:cNvPr>
        <xdr:cNvSpPr txBox="1"/>
      </xdr:nvSpPr>
      <xdr:spPr>
        <a:xfrm>
          <a:off x="5758295" y="5792932"/>
          <a:ext cx="396000" cy="180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HG丸ｺﾞｼｯｸM-PRO" panose="020F0600000000000000" pitchFamily="50" charset="-128"/>
              <a:ea typeface="HG丸ｺﾞｼｯｸM-PRO" panose="020F0600000000000000" pitchFamily="50" charset="-128"/>
            </a:rPr>
            <a:t>１点</a:t>
          </a:r>
        </a:p>
      </xdr:txBody>
    </xdr:sp>
    <xdr:clientData/>
  </xdr:twoCellAnchor>
  <xdr:twoCellAnchor>
    <xdr:from>
      <xdr:col>13</xdr:col>
      <xdr:colOff>66675</xdr:colOff>
      <xdr:row>30</xdr:row>
      <xdr:rowOff>0</xdr:rowOff>
    </xdr:from>
    <xdr:to>
      <xdr:col>26</xdr:col>
      <xdr:colOff>26670</xdr:colOff>
      <xdr:row>32</xdr:row>
      <xdr:rowOff>60960</xdr:rowOff>
    </xdr:to>
    <xdr:sp macro="" textlink="">
      <xdr:nvSpPr>
        <xdr:cNvPr id="11" name="テキスト ボックス 38">
          <a:extLst>
            <a:ext uri="{FF2B5EF4-FFF2-40B4-BE49-F238E27FC236}">
              <a16:creationId xmlns:a16="http://schemas.microsoft.com/office/drawing/2014/main" id="{A13EC5D5-8120-910D-E6EB-B810CB8DE667}"/>
            </a:ext>
          </a:extLst>
        </xdr:cNvPr>
        <xdr:cNvSpPr txBox="1"/>
      </xdr:nvSpPr>
      <xdr:spPr>
        <a:xfrm>
          <a:off x="6524625" y="6200775"/>
          <a:ext cx="6503670" cy="46101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300"/>
            </a:lnSpc>
          </a:pPr>
          <a:r>
            <a:rPr lang="ja-JP" sz="1050" kern="100">
              <a:effectLst/>
              <a:latin typeface="メイリオ" panose="020B0604030504040204" pitchFamily="50" charset="-128"/>
              <a:ea typeface="BIZ UD明朝 Medium" panose="02020500000000000000" pitchFamily="17" charset="-128"/>
              <a:cs typeface="Times New Roman" panose="02020603050405020304" pitchFamily="18" charset="0"/>
            </a:rPr>
            <a:t>参考：スクリーニング活用ガイド</a:t>
          </a:r>
          <a:r>
            <a:rPr lang="ja-JP" sz="1050" kern="100">
              <a:effectLst/>
              <a:latin typeface="メイリオ" panose="020B0604030504040204" pitchFamily="50" charset="-128"/>
              <a:ea typeface="メイリオ" panose="020B0604030504040204" pitchFamily="50" charset="-128"/>
              <a:cs typeface="Times New Roman" panose="02020603050405020304" pitchFamily="18" charset="0"/>
            </a:rPr>
            <a:t> </a:t>
          </a:r>
          <a:r>
            <a:rPr lang="ja-JP" sz="1050" kern="100">
              <a:effectLst/>
              <a:latin typeface="メイリオ" panose="020B0604030504040204" pitchFamily="50" charset="-128"/>
              <a:ea typeface="BIZ UD明朝 Medium" panose="02020500000000000000" pitchFamily="17" charset="-128"/>
              <a:cs typeface="Times New Roman" panose="02020603050405020304" pitchFamily="18" charset="0"/>
            </a:rPr>
            <a:t>～表面化しにくい児童虐待、いじめ、経済的問題の早期発見のために～</a:t>
          </a:r>
          <a:endParaRPr lang="ja-JP" sz="1200" kern="100">
            <a:effectLst/>
            <a:latin typeface="メイリオ" panose="020B0604030504040204" pitchFamily="50" charset="-128"/>
            <a:ea typeface="メイリオ" panose="020B0604030504040204" pitchFamily="50" charset="-128"/>
            <a:cs typeface="Times New Roman" panose="02020603050405020304" pitchFamily="18" charset="0"/>
          </a:endParaRPr>
        </a:p>
        <a:p>
          <a:pPr algn="r">
            <a:lnSpc>
              <a:spcPts val="1300"/>
            </a:lnSpc>
          </a:pPr>
          <a:r>
            <a:rPr lang="ja-JP" sz="1050" kern="100">
              <a:effectLst/>
              <a:latin typeface="メイリオ" panose="020B0604030504040204" pitchFamily="50" charset="-128"/>
              <a:ea typeface="BIZ UD明朝 Medium" panose="02020500000000000000" pitchFamily="17" charset="-128"/>
              <a:cs typeface="Times New Roman" panose="02020603050405020304" pitchFamily="18" charset="0"/>
            </a:rPr>
            <a:t>文部科学省（作成</a:t>
          </a:r>
          <a:r>
            <a:rPr lang="ja-JP" sz="1050" kern="100">
              <a:effectLst/>
              <a:latin typeface="メイリオ" panose="020B0604030504040204" pitchFamily="50" charset="-128"/>
              <a:ea typeface="メイリオ" panose="020B0604030504040204" pitchFamily="50" charset="-128"/>
              <a:cs typeface="Times New Roman" panose="02020603050405020304" pitchFamily="18" charset="0"/>
            </a:rPr>
            <a:t> </a:t>
          </a:r>
          <a:r>
            <a:rPr lang="ja-JP" sz="1050" kern="100">
              <a:effectLst/>
              <a:latin typeface="メイリオ" panose="020B0604030504040204" pitchFamily="50" charset="-128"/>
              <a:ea typeface="BIZ UD明朝 Medium" panose="02020500000000000000" pitchFamily="17" charset="-128"/>
              <a:cs typeface="Times New Roman" panose="02020603050405020304" pitchFamily="18" charset="0"/>
            </a:rPr>
            <a:t>大阪府立大学山野則子研究室）</a:t>
          </a:r>
          <a:r>
            <a:rPr lang="ja-JP" sz="700" kern="100">
              <a:effectLst/>
              <a:latin typeface="メイリオ" panose="020B0604030504040204" pitchFamily="50" charset="-128"/>
              <a:ea typeface="BIZ UD明朝 Medium" panose="02020500000000000000" pitchFamily="17" charset="-128"/>
              <a:cs typeface="Times New Roman" panose="02020603050405020304" pitchFamily="18" charset="0"/>
            </a:rPr>
            <a:t>※現在は大阪公立大学</a:t>
          </a:r>
          <a:endParaRPr lang="ja-JP" sz="120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A3BF3-25BC-4603-A8E6-2C4393E06C29}">
  <dimension ref="A2:AM30"/>
  <sheetViews>
    <sheetView tabSelected="1" view="pageBreakPreview" topLeftCell="B1" zoomScaleNormal="120" zoomScaleSheetLayoutView="100" workbookViewId="0">
      <selection activeCell="AL17" sqref="AL17"/>
    </sheetView>
  </sheetViews>
  <sheetFormatPr defaultRowHeight="15.95" customHeight="1" x14ac:dyDescent="0.4"/>
  <cols>
    <col min="1" max="1" width="10" style="5" hidden="1" customWidth="1"/>
    <col min="2" max="2" width="7.25" style="5" bestFit="1" customWidth="1"/>
    <col min="3" max="3" width="11.25" style="5" bestFit="1" customWidth="1"/>
    <col min="4" max="14" width="5.625" style="5" customWidth="1"/>
    <col min="15" max="15" width="6.5" style="5" customWidth="1"/>
    <col min="16" max="25" width="6.625" style="5" customWidth="1"/>
    <col min="26" max="26" width="7.5" style="5" customWidth="1"/>
    <col min="27" max="27" width="4.375" style="5" customWidth="1"/>
    <col min="28" max="38" width="4.25" style="5" customWidth="1"/>
    <col min="39" max="39" width="5.375" style="5" customWidth="1"/>
    <col min="40" max="41" width="4.25" style="5" customWidth="1"/>
    <col min="42" max="16384" width="9" style="5"/>
  </cols>
  <sheetData>
    <row r="2" spans="1:39" ht="31.5" customHeight="1" x14ac:dyDescent="0.4">
      <c r="A2" s="20" t="s">
        <v>28</v>
      </c>
      <c r="B2" s="21"/>
      <c r="C2" s="21"/>
      <c r="D2" s="21"/>
      <c r="E2" s="21"/>
      <c r="F2" s="21"/>
      <c r="G2" s="21"/>
      <c r="H2" s="21"/>
      <c r="I2" s="21"/>
      <c r="J2" s="21"/>
      <c r="K2" s="21"/>
      <c r="L2" s="21"/>
      <c r="M2" s="21"/>
      <c r="N2" s="21"/>
      <c r="O2" s="21"/>
      <c r="P2" s="21"/>
      <c r="Q2" s="21"/>
      <c r="R2" s="21"/>
      <c r="S2" s="21"/>
      <c r="T2" s="21"/>
      <c r="U2" s="21"/>
      <c r="V2" s="21"/>
      <c r="W2" s="21"/>
      <c r="X2" s="21"/>
      <c r="Y2" s="21"/>
      <c r="Z2" s="21"/>
    </row>
    <row r="3" spans="1:39" ht="15.95" customHeight="1" x14ac:dyDescent="0.4">
      <c r="A3" s="22" t="s">
        <v>17</v>
      </c>
      <c r="B3" s="16" t="s">
        <v>16</v>
      </c>
      <c r="C3" s="17" t="s">
        <v>13</v>
      </c>
      <c r="D3" s="17" t="s">
        <v>20</v>
      </c>
      <c r="E3" s="17"/>
      <c r="F3" s="17"/>
      <c r="G3" s="17"/>
      <c r="H3" s="17"/>
      <c r="I3" s="17"/>
      <c r="J3" s="17"/>
      <c r="K3" s="17"/>
      <c r="L3" s="17" t="s">
        <v>19</v>
      </c>
      <c r="M3" s="17"/>
      <c r="N3" s="17"/>
      <c r="O3" s="17"/>
      <c r="P3" s="17" t="s">
        <v>30</v>
      </c>
      <c r="Q3" s="17"/>
      <c r="R3" s="17"/>
      <c r="S3" s="17"/>
      <c r="T3" s="17"/>
      <c r="U3" s="17"/>
      <c r="V3" s="17"/>
      <c r="W3" s="17"/>
      <c r="X3" s="17"/>
      <c r="Y3" s="17"/>
      <c r="Z3" s="16" t="s">
        <v>53</v>
      </c>
      <c r="AB3" s="17" t="s">
        <v>46</v>
      </c>
      <c r="AC3" s="17"/>
      <c r="AD3" s="17"/>
      <c r="AE3" s="17"/>
      <c r="AF3" s="17"/>
      <c r="AG3" s="17"/>
      <c r="AH3" s="17"/>
      <c r="AI3" s="17"/>
      <c r="AJ3" s="17"/>
      <c r="AK3" s="17"/>
      <c r="AL3" s="17"/>
      <c r="AM3" s="17"/>
    </row>
    <row r="4" spans="1:39" s="6" customFormat="1" ht="15.95" customHeight="1" x14ac:dyDescent="0.4">
      <c r="A4" s="23"/>
      <c r="B4" s="16"/>
      <c r="C4" s="17"/>
      <c r="D4" s="17" t="s">
        <v>29</v>
      </c>
      <c r="E4" s="17"/>
      <c r="F4" s="17"/>
      <c r="G4" s="17"/>
      <c r="H4" s="17"/>
      <c r="I4" s="17" t="s">
        <v>14</v>
      </c>
      <c r="J4" s="17"/>
      <c r="K4" s="17"/>
      <c r="L4" s="16" t="s">
        <v>47</v>
      </c>
      <c r="M4" s="16" t="s">
        <v>48</v>
      </c>
      <c r="N4" s="16" t="s">
        <v>49</v>
      </c>
      <c r="O4" s="18" t="s">
        <v>50</v>
      </c>
      <c r="P4" s="13" t="s">
        <v>27</v>
      </c>
      <c r="Q4" s="13" t="s">
        <v>21</v>
      </c>
      <c r="R4" s="13" t="s">
        <v>11</v>
      </c>
      <c r="S4" s="13" t="s">
        <v>23</v>
      </c>
      <c r="T4" s="13" t="s">
        <v>15</v>
      </c>
      <c r="U4" s="13" t="s">
        <v>24</v>
      </c>
      <c r="V4" s="13" t="s">
        <v>25</v>
      </c>
      <c r="W4" s="13" t="s">
        <v>26</v>
      </c>
      <c r="X4" s="13" t="s">
        <v>12</v>
      </c>
      <c r="Y4" s="13" t="s">
        <v>22</v>
      </c>
      <c r="Z4" s="16"/>
      <c r="AB4" s="17" t="s">
        <v>29</v>
      </c>
      <c r="AC4" s="17"/>
      <c r="AD4" s="17"/>
      <c r="AE4" s="17"/>
      <c r="AF4" s="17"/>
      <c r="AG4" s="17" t="s">
        <v>14</v>
      </c>
      <c r="AH4" s="17"/>
      <c r="AI4" s="17"/>
      <c r="AJ4" s="17" t="s">
        <v>10</v>
      </c>
      <c r="AK4" s="17" t="s">
        <v>9</v>
      </c>
      <c r="AL4" s="17" t="s">
        <v>8</v>
      </c>
      <c r="AM4" s="16" t="s">
        <v>18</v>
      </c>
    </row>
    <row r="5" spans="1:39" s="6" customFormat="1" ht="15.95" customHeight="1" x14ac:dyDescent="0.4">
      <c r="A5" s="23"/>
      <c r="B5" s="16"/>
      <c r="C5" s="17"/>
      <c r="D5" s="7" t="s">
        <v>0</v>
      </c>
      <c r="E5" s="7" t="s">
        <v>51</v>
      </c>
      <c r="F5" s="7" t="s">
        <v>2</v>
      </c>
      <c r="G5" s="7" t="s">
        <v>3</v>
      </c>
      <c r="H5" s="7" t="s">
        <v>4</v>
      </c>
      <c r="I5" s="7" t="s">
        <v>5</v>
      </c>
      <c r="J5" s="7" t="s">
        <v>6</v>
      </c>
      <c r="K5" s="7" t="s">
        <v>7</v>
      </c>
      <c r="L5" s="17"/>
      <c r="M5" s="17"/>
      <c r="N5" s="17"/>
      <c r="O5" s="19"/>
      <c r="P5" s="24"/>
      <c r="Q5" s="13"/>
      <c r="R5" s="13"/>
      <c r="S5" s="13"/>
      <c r="T5" s="13"/>
      <c r="U5" s="13"/>
      <c r="V5" s="13"/>
      <c r="W5" s="13"/>
      <c r="X5" s="13"/>
      <c r="Y5" s="13"/>
      <c r="Z5" s="16"/>
      <c r="AB5" s="7" t="s">
        <v>0</v>
      </c>
      <c r="AC5" s="7" t="s">
        <v>1</v>
      </c>
      <c r="AD5" s="7" t="s">
        <v>2</v>
      </c>
      <c r="AE5" s="7" t="s">
        <v>3</v>
      </c>
      <c r="AF5" s="7" t="s">
        <v>4</v>
      </c>
      <c r="AG5" s="7" t="s">
        <v>5</v>
      </c>
      <c r="AH5" s="7" t="s">
        <v>6</v>
      </c>
      <c r="AI5" s="7" t="s">
        <v>7</v>
      </c>
      <c r="AJ5" s="17"/>
      <c r="AK5" s="17"/>
      <c r="AL5" s="17"/>
      <c r="AM5" s="17"/>
    </row>
    <row r="6" spans="1:39" ht="15.95" customHeight="1" x14ac:dyDescent="0.4">
      <c r="A6" s="8">
        <v>231001</v>
      </c>
      <c r="B6" s="1">
        <v>1101</v>
      </c>
      <c r="C6" s="1" t="s">
        <v>31</v>
      </c>
      <c r="D6" s="1">
        <v>385</v>
      </c>
      <c r="E6" s="1">
        <v>400</v>
      </c>
      <c r="F6" s="1">
        <v>399</v>
      </c>
      <c r="G6" s="1">
        <v>345</v>
      </c>
      <c r="H6" s="1">
        <v>355</v>
      </c>
      <c r="I6" s="1">
        <v>36</v>
      </c>
      <c r="J6" s="1">
        <v>32</v>
      </c>
      <c r="K6" s="1">
        <v>35</v>
      </c>
      <c r="L6" s="1">
        <v>5</v>
      </c>
      <c r="M6" s="1">
        <v>10</v>
      </c>
      <c r="N6" s="1"/>
      <c r="O6" s="1">
        <v>10</v>
      </c>
      <c r="P6" s="9">
        <v>1</v>
      </c>
      <c r="Q6" s="9">
        <v>2</v>
      </c>
      <c r="R6" s="9"/>
      <c r="S6" s="9">
        <v>2</v>
      </c>
      <c r="T6" s="9"/>
      <c r="U6" s="9"/>
      <c r="V6" s="9"/>
      <c r="W6" s="9"/>
      <c r="X6" s="9"/>
      <c r="Y6" s="9"/>
      <c r="Z6" s="1">
        <f>SUM(P6:Y6,AB6:AM6)</f>
        <v>9</v>
      </c>
      <c r="AB6" s="1">
        <f>IF(D6=0,0,IF(D6&lt;=基準!A$3,1,))</f>
        <v>0</v>
      </c>
      <c r="AC6" s="1">
        <f>IF(E6=0,0,IF(E6&lt;=基準!A$3,1,IF(D6-E6&gt;=基準!B$3,1,0)))</f>
        <v>0</v>
      </c>
      <c r="AD6" s="1">
        <f>IF(F6=0,0,IF(F6&lt;=基準!A$3,1,IF(E6-F6&gt;=基準!B$3,1,0)))</f>
        <v>0</v>
      </c>
      <c r="AE6" s="1">
        <f>IF(G6=0,0,IF(G6&lt;=基準!A$3,1,IF(F6-G6&gt;=基準!B$3,1,0)))</f>
        <v>1</v>
      </c>
      <c r="AF6" s="1">
        <f>IF(H6=0,0,IF(H6&lt;=基準!A$3,1,IF(G6-H6&gt;=基準!B$3,1,0)))</f>
        <v>0</v>
      </c>
      <c r="AG6" s="1">
        <f>IF(I6=0,0,IF(I6&lt;=基準!C$3,1,))</f>
        <v>0</v>
      </c>
      <c r="AH6" s="1">
        <f>IF(J6=0,0,IF(J6&lt;=基準!C$3,1,IF(I6-J6&gt;基準!D$3,1,)))</f>
        <v>0</v>
      </c>
      <c r="AI6" s="1">
        <f>IF(K6=0,0,IF(K6&lt;=基準!C$3,1,IF(J6-K6&gt;基準!D$3,1,)))</f>
        <v>0</v>
      </c>
      <c r="AJ6" s="1">
        <f>IF(L6&gt;=基準!E$3,1,)</f>
        <v>1</v>
      </c>
      <c r="AK6" s="1">
        <f>IF(M6&gt;=基準!F$3,1,)</f>
        <v>1</v>
      </c>
      <c r="AL6" s="1">
        <f>IF(N6&gt;=基準!G$3,1,)</f>
        <v>0</v>
      </c>
      <c r="AM6" s="1">
        <f>IF(O6&gt;=基準!H$3,1,)</f>
        <v>1</v>
      </c>
    </row>
    <row r="7" spans="1:39" ht="15.95" customHeight="1" x14ac:dyDescent="0.4">
      <c r="A7" s="8">
        <v>231002</v>
      </c>
      <c r="B7" s="1">
        <v>1102</v>
      </c>
      <c r="C7" s="1" t="s">
        <v>32</v>
      </c>
      <c r="D7" s="1">
        <v>305</v>
      </c>
      <c r="E7" s="1">
        <v>298</v>
      </c>
      <c r="F7" s="1">
        <v>288</v>
      </c>
      <c r="G7" s="1">
        <v>299</v>
      </c>
      <c r="H7" s="1">
        <v>249</v>
      </c>
      <c r="I7" s="1">
        <v>27</v>
      </c>
      <c r="J7" s="1">
        <v>26</v>
      </c>
      <c r="K7" s="1"/>
      <c r="L7" s="1"/>
      <c r="M7" s="1">
        <v>1</v>
      </c>
      <c r="N7" s="1">
        <v>1</v>
      </c>
      <c r="O7" s="1">
        <v>2</v>
      </c>
      <c r="P7" s="1"/>
      <c r="Q7" s="1">
        <v>2</v>
      </c>
      <c r="R7" s="1">
        <v>1</v>
      </c>
      <c r="S7" s="1"/>
      <c r="T7" s="1"/>
      <c r="U7" s="1"/>
      <c r="V7" s="1"/>
      <c r="W7" s="10" t="s">
        <v>45</v>
      </c>
      <c r="X7" s="10" t="s">
        <v>45</v>
      </c>
      <c r="Y7" s="1">
        <v>1</v>
      </c>
      <c r="Z7" s="1">
        <f t="shared" ref="Z7:Z27" si="0">SUM(P7:Y7,AB7:AM7)</f>
        <v>5</v>
      </c>
      <c r="AB7" s="1">
        <f>IF(D7=0,0,IF(D7&lt;=基準!A$3,1,))</f>
        <v>0</v>
      </c>
      <c r="AC7" s="1">
        <f>IF(E7=0,0,IF(E7&lt;=基準!A$3,1,IF(D7-E7&gt;=基準!B$3,1,0)))</f>
        <v>0</v>
      </c>
      <c r="AD7" s="1">
        <f>IF(F7=0,0,IF(F7&lt;=基準!A$3,1,IF(E7-F7&gt;=基準!B$3,1,0)))</f>
        <v>0</v>
      </c>
      <c r="AE7" s="1">
        <f>IF(G7=0,0,IF(G7&lt;=基準!A$3,1,IF(F7-G7&gt;=基準!B$3,1,0)))</f>
        <v>0</v>
      </c>
      <c r="AF7" s="1">
        <f>IF(H7=0,0,IF(H7&lt;=基準!A$3,1,IF(G7-H7&gt;=基準!B$3,1,0)))</f>
        <v>1</v>
      </c>
      <c r="AG7" s="1">
        <f>IF(I7=0,0,IF(I7&lt;=基準!C$3,1,))</f>
        <v>0</v>
      </c>
      <c r="AH7" s="1">
        <f>IF(J7=0,0,IF(J7&lt;=基準!C$3,1,IF(I7-J7&gt;基準!D$3,1,)))</f>
        <v>0</v>
      </c>
      <c r="AI7" s="1">
        <f>IF(K7=0,0,IF(K7&lt;=基準!C$3,1,IF(J7-K7&gt;基準!D$3,1,)))</f>
        <v>0</v>
      </c>
      <c r="AJ7" s="1">
        <f>IF(L7&gt;=基準!E$3,1,)</f>
        <v>0</v>
      </c>
      <c r="AK7" s="1">
        <f>IF(M7&gt;=基準!F$3,1,)</f>
        <v>0</v>
      </c>
      <c r="AL7" s="1">
        <f>IF(N7&gt;=基準!G$3,1,)</f>
        <v>0</v>
      </c>
      <c r="AM7" s="1">
        <f>IF(O7&gt;=基準!H$3,1,)</f>
        <v>0</v>
      </c>
    </row>
    <row r="8" spans="1:39" ht="15.95" customHeight="1" x14ac:dyDescent="0.4">
      <c r="A8" s="8">
        <v>231003</v>
      </c>
      <c r="B8" s="1">
        <v>1103</v>
      </c>
      <c r="C8" s="1" t="s">
        <v>33</v>
      </c>
      <c r="D8" s="1">
        <v>68</v>
      </c>
      <c r="E8" s="1">
        <v>110</v>
      </c>
      <c r="F8" s="1">
        <v>70</v>
      </c>
      <c r="G8" s="1">
        <v>60</v>
      </c>
      <c r="H8" s="1"/>
      <c r="I8" s="1">
        <v>13</v>
      </c>
      <c r="J8" s="1">
        <v>12</v>
      </c>
      <c r="K8" s="1"/>
      <c r="L8" s="1">
        <v>26</v>
      </c>
      <c r="M8" s="1">
        <v>18</v>
      </c>
      <c r="N8" s="1">
        <v>10</v>
      </c>
      <c r="O8" s="1">
        <v>26</v>
      </c>
      <c r="P8" s="1">
        <v>2</v>
      </c>
      <c r="Q8" s="1"/>
      <c r="R8" s="1">
        <v>2</v>
      </c>
      <c r="S8" s="1">
        <v>2</v>
      </c>
      <c r="T8" s="1">
        <v>1</v>
      </c>
      <c r="U8" s="1">
        <v>2</v>
      </c>
      <c r="V8" s="1">
        <v>1</v>
      </c>
      <c r="W8" s="1">
        <v>2</v>
      </c>
      <c r="X8" s="1"/>
      <c r="Y8" s="1"/>
      <c r="Z8" s="1">
        <f t="shared" si="0"/>
        <v>21</v>
      </c>
      <c r="AB8" s="1">
        <f>IF(D8=0,0,IF(D8&lt;=基準!A$3,1,))</f>
        <v>1</v>
      </c>
      <c r="AC8" s="1">
        <f>IF(E8=0,0,IF(E8&lt;=基準!A$3,1,IF(D8-E8&gt;=基準!B$3,1,0)))</f>
        <v>0</v>
      </c>
      <c r="AD8" s="1">
        <f>IF(F8=0,0,IF(F8&lt;=基準!A$3,1,IF(E8-F8&gt;=基準!B$3,1,0)))</f>
        <v>1</v>
      </c>
      <c r="AE8" s="1">
        <f>IF(G8=0,0,IF(G8&lt;=基準!A$3,1,IF(F8-G8&gt;=基準!B$3,1,0)))</f>
        <v>1</v>
      </c>
      <c r="AF8" s="1">
        <f>IF(H8=0,0,IF(H8&lt;=基準!A$3,1,IF(G8-H8&gt;=基準!B$3,1,0)))</f>
        <v>0</v>
      </c>
      <c r="AG8" s="1">
        <f>IF(I8=0,0,IF(I8&lt;=基準!C$3,1,))</f>
        <v>1</v>
      </c>
      <c r="AH8" s="1">
        <f>IF(J8=0,0,IF(J8&lt;=基準!C$3,1,IF(I8-J8&gt;基準!D$3,1,)))</f>
        <v>1</v>
      </c>
      <c r="AI8" s="1">
        <f>IF(K8=0,0,IF(K8&lt;=基準!C$3,1,IF(J8-K8&gt;基準!D$3,1,)))</f>
        <v>0</v>
      </c>
      <c r="AJ8" s="1">
        <f>IF(L8&gt;=基準!E$3,1,)</f>
        <v>1</v>
      </c>
      <c r="AK8" s="1">
        <f>IF(M8&gt;=基準!F$3,1,)</f>
        <v>1</v>
      </c>
      <c r="AL8" s="1">
        <f>IF(N8&gt;=基準!G$3,1,)</f>
        <v>1</v>
      </c>
      <c r="AM8" s="1">
        <f>IF(O8&gt;=基準!H$3,1,)</f>
        <v>1</v>
      </c>
    </row>
    <row r="9" spans="1:39" ht="15.95" customHeight="1" x14ac:dyDescent="0.4">
      <c r="A9" s="8">
        <v>231004</v>
      </c>
      <c r="B9" s="1">
        <v>1104</v>
      </c>
      <c r="C9" s="1"/>
      <c r="D9" s="1"/>
      <c r="E9" s="1"/>
      <c r="F9" s="1"/>
      <c r="G9" s="1"/>
      <c r="H9" s="1"/>
      <c r="I9" s="1"/>
      <c r="J9" s="1"/>
      <c r="K9" s="1"/>
      <c r="L9" s="1"/>
      <c r="M9" s="1"/>
      <c r="N9" s="1"/>
      <c r="O9" s="1"/>
      <c r="P9" s="1"/>
      <c r="Q9" s="1"/>
      <c r="R9" s="1"/>
      <c r="S9" s="1"/>
      <c r="T9" s="1"/>
      <c r="U9" s="1"/>
      <c r="V9" s="1"/>
      <c r="W9" s="1"/>
      <c r="X9" s="1"/>
      <c r="Y9" s="1"/>
      <c r="Z9" s="1">
        <f t="shared" si="0"/>
        <v>0</v>
      </c>
      <c r="AB9" s="1">
        <f>IF(D9=0,0,IF(D9&lt;=基準!A$3,1,))</f>
        <v>0</v>
      </c>
      <c r="AC9" s="1">
        <f>IF(E9=0,0,IF(E9&lt;=基準!A$3,1,IF(D9-E9&gt;=基準!B$3,1,0)))</f>
        <v>0</v>
      </c>
      <c r="AD9" s="1">
        <f>IF(F9=0,0,IF(F9&lt;=基準!A$3,1,IF(E9-F9&gt;=基準!B$3,1,0)))</f>
        <v>0</v>
      </c>
      <c r="AE9" s="1">
        <f>IF(G9=0,0,IF(G9&lt;=基準!A$3,1,IF(F9-G9&gt;=基準!B$3,1,0)))</f>
        <v>0</v>
      </c>
      <c r="AF9" s="1">
        <f>IF(H9=0,0,IF(H9&lt;=基準!A$3,1,IF(G9-H9&gt;=基準!B$3,1,0)))</f>
        <v>0</v>
      </c>
      <c r="AG9" s="1">
        <f>IF(I9=0,0,IF(I9&lt;=基準!C$3,1,))</f>
        <v>0</v>
      </c>
      <c r="AH9" s="1">
        <f>IF(J9=0,0,IF(J9&lt;=基準!C$3,1,IF(I9-J9&gt;基準!D$3,1,)))</f>
        <v>0</v>
      </c>
      <c r="AI9" s="1">
        <f>IF(K9=0,0,IF(K9&lt;=基準!C$3,1,IF(J9-K9&gt;基準!D$3,1,)))</f>
        <v>0</v>
      </c>
      <c r="AJ9" s="1">
        <f>IF(L9&gt;=基準!E$3,1,)</f>
        <v>0</v>
      </c>
      <c r="AK9" s="1">
        <f>IF(M9&gt;=基準!F$3,1,)</f>
        <v>0</v>
      </c>
      <c r="AL9" s="1">
        <f>IF(N9&gt;=基準!G$3,1,)</f>
        <v>0</v>
      </c>
      <c r="AM9" s="1">
        <f>IF(O9&gt;=基準!H$3,1,)</f>
        <v>0</v>
      </c>
    </row>
    <row r="10" spans="1:39" ht="15.95" customHeight="1" x14ac:dyDescent="0.4">
      <c r="A10" s="8">
        <v>231005</v>
      </c>
      <c r="B10" s="1">
        <v>1105</v>
      </c>
      <c r="C10" s="1"/>
      <c r="D10" s="1"/>
      <c r="E10" s="1"/>
      <c r="F10" s="1"/>
      <c r="G10" s="1"/>
      <c r="H10" s="1"/>
      <c r="I10" s="1"/>
      <c r="J10" s="1"/>
      <c r="K10" s="1"/>
      <c r="L10" s="1"/>
      <c r="M10" s="1"/>
      <c r="N10" s="1"/>
      <c r="O10" s="1"/>
      <c r="P10" s="1"/>
      <c r="Q10" s="1"/>
      <c r="R10" s="1"/>
      <c r="S10" s="1"/>
      <c r="T10" s="1"/>
      <c r="U10" s="1"/>
      <c r="V10" s="1"/>
      <c r="W10" s="1"/>
      <c r="X10" s="1"/>
      <c r="Y10" s="1"/>
      <c r="Z10" s="1">
        <f t="shared" si="0"/>
        <v>0</v>
      </c>
      <c r="AB10" s="1">
        <f>IF(D10=0,0,IF(D10&lt;=基準!A$3,1,))</f>
        <v>0</v>
      </c>
      <c r="AC10" s="1">
        <f>IF(E10=0,0,IF(E10&lt;=基準!A$3,1,IF(D10-E10&gt;=基準!B$3,1,0)))</f>
        <v>0</v>
      </c>
      <c r="AD10" s="1">
        <f>IF(F10=0,0,IF(F10&lt;=基準!A$3,1,IF(E10-F10&gt;=基準!B$3,1,0)))</f>
        <v>0</v>
      </c>
      <c r="AE10" s="1">
        <f>IF(G10=0,0,IF(G10&lt;=基準!A$3,1,IF(F10-G10&gt;=基準!B$3,1,0)))</f>
        <v>0</v>
      </c>
      <c r="AF10" s="1">
        <f>IF(H10=0,0,IF(H10&lt;=基準!A$3,1,IF(G10-H10&gt;=基準!B$3,1,0)))</f>
        <v>0</v>
      </c>
      <c r="AG10" s="1">
        <f>IF(I10=0,0,IF(I10&lt;=基準!C$3,1,))</f>
        <v>0</v>
      </c>
      <c r="AH10" s="1">
        <f>IF(J10=0,0,IF(J10&lt;=基準!C$3,1,IF(I10-J10&gt;基準!D$3,1,)))</f>
        <v>0</v>
      </c>
      <c r="AI10" s="1">
        <f>IF(K10=0,0,IF(K10&lt;=基準!C$3,1,IF(J10-K10&gt;基準!D$3,1,)))</f>
        <v>0</v>
      </c>
      <c r="AJ10" s="1">
        <f>IF(L10&gt;=基準!E$3,1,)</f>
        <v>0</v>
      </c>
      <c r="AK10" s="1">
        <f>IF(M10&gt;=基準!F$3,1,)</f>
        <v>0</v>
      </c>
      <c r="AL10" s="1">
        <f>IF(N10&gt;=基準!G$3,1,)</f>
        <v>0</v>
      </c>
      <c r="AM10" s="1">
        <f>IF(O10&gt;=基準!H$3,1,)</f>
        <v>0</v>
      </c>
    </row>
    <row r="11" spans="1:39" ht="15.95" customHeight="1" x14ac:dyDescent="0.4">
      <c r="A11" s="8">
        <v>231006</v>
      </c>
      <c r="B11" s="1">
        <v>1106</v>
      </c>
      <c r="C11" s="1"/>
      <c r="D11" s="1"/>
      <c r="E11" s="1"/>
      <c r="F11" s="1"/>
      <c r="G11" s="1"/>
      <c r="H11" s="1"/>
      <c r="I11" s="1"/>
      <c r="J11" s="1"/>
      <c r="K11" s="1"/>
      <c r="L11" s="1"/>
      <c r="M11" s="1"/>
      <c r="N11" s="1"/>
      <c r="O11" s="1"/>
      <c r="P11" s="1"/>
      <c r="Q11" s="1"/>
      <c r="R11" s="1"/>
      <c r="S11" s="1"/>
      <c r="T11" s="1"/>
      <c r="U11" s="1"/>
      <c r="V11" s="1"/>
      <c r="W11" s="1"/>
      <c r="X11" s="1"/>
      <c r="Y11" s="1"/>
      <c r="Z11" s="1">
        <f t="shared" si="0"/>
        <v>0</v>
      </c>
      <c r="AB11" s="1">
        <f>IF(D11=0,0,IF(D11&lt;=基準!A$3,1,))</f>
        <v>0</v>
      </c>
      <c r="AC11" s="1">
        <f>IF(E11=0,0,IF(E11&lt;=基準!A$3,1,IF(D11-E11&gt;=基準!B$3,1,0)))</f>
        <v>0</v>
      </c>
      <c r="AD11" s="1">
        <f>IF(F11=0,0,IF(F11&lt;=基準!A$3,1,IF(E11-F11&gt;=基準!B$3,1,0)))</f>
        <v>0</v>
      </c>
      <c r="AE11" s="1">
        <f>IF(G11=0,0,IF(G11&lt;=基準!A$3,1,IF(F11-G11&gt;=基準!B$3,1,0)))</f>
        <v>0</v>
      </c>
      <c r="AF11" s="1">
        <f>IF(H11=0,0,IF(H11&lt;=基準!A$3,1,IF(G11-H11&gt;=基準!B$3,1,0)))</f>
        <v>0</v>
      </c>
      <c r="AG11" s="1">
        <f>IF(I11=0,0,IF(I11&lt;=基準!C$3,1,))</f>
        <v>0</v>
      </c>
      <c r="AH11" s="1">
        <f>IF(J11=0,0,IF(J11&lt;=基準!C$3,1,IF(I11-J11&gt;基準!D$3,1,)))</f>
        <v>0</v>
      </c>
      <c r="AI11" s="1">
        <f>IF(K11=0,0,IF(K11&lt;=基準!C$3,1,IF(J11-K11&gt;基準!D$3,1,)))</f>
        <v>0</v>
      </c>
      <c r="AJ11" s="1">
        <f>IF(L11&gt;=基準!E$3,1,)</f>
        <v>0</v>
      </c>
      <c r="AK11" s="1">
        <f>IF(M11&gt;=基準!F$3,1,)</f>
        <v>0</v>
      </c>
      <c r="AL11" s="1">
        <f>IF(N11&gt;=基準!G$3,1,)</f>
        <v>0</v>
      </c>
      <c r="AM11" s="1">
        <f>IF(O11&gt;=基準!H$3,1,)</f>
        <v>0</v>
      </c>
    </row>
    <row r="12" spans="1:39" ht="15.95" customHeight="1" x14ac:dyDescent="0.4">
      <c r="A12" s="8">
        <v>231007</v>
      </c>
      <c r="B12" s="1">
        <v>1107</v>
      </c>
      <c r="C12" s="1"/>
      <c r="D12" s="1"/>
      <c r="E12" s="1"/>
      <c r="F12" s="1"/>
      <c r="G12" s="1"/>
      <c r="H12" s="1"/>
      <c r="I12" s="1"/>
      <c r="J12" s="1"/>
      <c r="K12" s="1"/>
      <c r="L12" s="1"/>
      <c r="M12" s="1"/>
      <c r="N12" s="1"/>
      <c r="O12" s="1"/>
      <c r="P12" s="1"/>
      <c r="Q12" s="1"/>
      <c r="R12" s="1"/>
      <c r="S12" s="1"/>
      <c r="T12" s="1"/>
      <c r="U12" s="1"/>
      <c r="V12" s="1"/>
      <c r="W12" s="1"/>
      <c r="X12" s="1"/>
      <c r="Y12" s="1"/>
      <c r="Z12" s="1">
        <f t="shared" si="0"/>
        <v>0</v>
      </c>
      <c r="AB12" s="1">
        <f>IF(D12=0,0,IF(D12&lt;=基準!A$3,1,))</f>
        <v>0</v>
      </c>
      <c r="AC12" s="1">
        <f>IF(E12=0,0,IF(E12&lt;=基準!A$3,1,IF(D12-E12&gt;=基準!B$3,1,0)))</f>
        <v>0</v>
      </c>
      <c r="AD12" s="1">
        <f>IF(F12=0,0,IF(F12&lt;=基準!A$3,1,IF(E12-F12&gt;=基準!B$3,1,0)))</f>
        <v>0</v>
      </c>
      <c r="AE12" s="1">
        <f>IF(G12=0,0,IF(G12&lt;=基準!A$3,1,IF(F12-G12&gt;=基準!B$3,1,0)))</f>
        <v>0</v>
      </c>
      <c r="AF12" s="1">
        <f>IF(H12=0,0,IF(H12&lt;=基準!A$3,1,IF(G12-H12&gt;=基準!B$3,1,0)))</f>
        <v>0</v>
      </c>
      <c r="AG12" s="1">
        <f>IF(I12=0,0,IF(I12&lt;=基準!C$3,1,))</f>
        <v>0</v>
      </c>
      <c r="AH12" s="1">
        <f>IF(J12=0,0,IF(J12&lt;=基準!C$3,1,IF(I12-J12&gt;基準!D$3,1,)))</f>
        <v>0</v>
      </c>
      <c r="AI12" s="1">
        <f>IF(K12=0,0,IF(K12&lt;=基準!C$3,1,IF(J12-K12&gt;基準!D$3,1,)))</f>
        <v>0</v>
      </c>
      <c r="AJ12" s="1">
        <f>IF(L12&gt;=基準!E$3,1,)</f>
        <v>0</v>
      </c>
      <c r="AK12" s="1">
        <f>IF(M12&gt;=基準!F$3,1,)</f>
        <v>0</v>
      </c>
      <c r="AL12" s="1">
        <f>IF(N12&gt;=基準!G$3,1,)</f>
        <v>0</v>
      </c>
      <c r="AM12" s="1">
        <f>IF(O12&gt;=基準!H$3,1,)</f>
        <v>0</v>
      </c>
    </row>
    <row r="13" spans="1:39" ht="15.95" customHeight="1" x14ac:dyDescent="0.4">
      <c r="A13" s="8">
        <v>231008</v>
      </c>
      <c r="B13" s="1">
        <v>1108</v>
      </c>
      <c r="C13" s="1"/>
      <c r="D13" s="1"/>
      <c r="E13" s="1"/>
      <c r="F13" s="1"/>
      <c r="G13" s="1"/>
      <c r="H13" s="1"/>
      <c r="I13" s="1"/>
      <c r="J13" s="1"/>
      <c r="K13" s="1"/>
      <c r="L13" s="1"/>
      <c r="M13" s="1"/>
      <c r="N13" s="1"/>
      <c r="O13" s="1"/>
      <c r="P13" s="1"/>
      <c r="Q13" s="1"/>
      <c r="R13" s="1"/>
      <c r="S13" s="1"/>
      <c r="T13" s="1"/>
      <c r="U13" s="1"/>
      <c r="V13" s="1"/>
      <c r="W13" s="1"/>
      <c r="X13" s="1"/>
      <c r="Y13" s="1"/>
      <c r="Z13" s="1">
        <f t="shared" si="0"/>
        <v>0</v>
      </c>
      <c r="AB13" s="1">
        <f>IF(D13=0,0,IF(D13&lt;=基準!A$3,1,))</f>
        <v>0</v>
      </c>
      <c r="AC13" s="1">
        <f>IF(E13=0,0,IF(E13&lt;=基準!A$3,1,IF(D13-E13&gt;=基準!B$3,1,0)))</f>
        <v>0</v>
      </c>
      <c r="AD13" s="1">
        <f>IF(F13=0,0,IF(F13&lt;=基準!A$3,1,IF(E13-F13&gt;=基準!B$3,1,0)))</f>
        <v>0</v>
      </c>
      <c r="AE13" s="1">
        <f>IF(G13=0,0,IF(G13&lt;=基準!A$3,1,IF(F13-G13&gt;=基準!B$3,1,0)))</f>
        <v>0</v>
      </c>
      <c r="AF13" s="1">
        <f>IF(H13=0,0,IF(H13&lt;=基準!A$3,1,IF(G13-H13&gt;=基準!B$3,1,0)))</f>
        <v>0</v>
      </c>
      <c r="AG13" s="1">
        <f>IF(I13=0,0,IF(I13&lt;=基準!C$3,1,))</f>
        <v>0</v>
      </c>
      <c r="AH13" s="1">
        <f>IF(J13=0,0,IF(J13&lt;=基準!C$3,1,IF(I13-J13&gt;基準!D$3,1,)))</f>
        <v>0</v>
      </c>
      <c r="AI13" s="1">
        <f>IF(K13=0,0,IF(K13&lt;=基準!C$3,1,IF(J13-K13&gt;基準!D$3,1,)))</f>
        <v>0</v>
      </c>
      <c r="AJ13" s="1">
        <f>IF(L13&gt;=基準!E$3,1,)</f>
        <v>0</v>
      </c>
      <c r="AK13" s="1">
        <f>IF(M13&gt;=基準!F$3,1,)</f>
        <v>0</v>
      </c>
      <c r="AL13" s="1">
        <f>IF(N13&gt;=基準!G$3,1,)</f>
        <v>0</v>
      </c>
      <c r="AM13" s="1">
        <f>IF(O13&gt;=基準!H$3,1,)</f>
        <v>0</v>
      </c>
    </row>
    <row r="14" spans="1:39" ht="15.95" customHeight="1" x14ac:dyDescent="0.4">
      <c r="A14" s="8">
        <v>231009</v>
      </c>
      <c r="B14" s="1">
        <v>1109</v>
      </c>
      <c r="C14" s="1"/>
      <c r="D14" s="1"/>
      <c r="E14" s="1"/>
      <c r="F14" s="1"/>
      <c r="G14" s="1"/>
      <c r="H14" s="1"/>
      <c r="I14" s="1"/>
      <c r="J14" s="1"/>
      <c r="K14" s="1"/>
      <c r="L14" s="1"/>
      <c r="M14" s="1"/>
      <c r="N14" s="1"/>
      <c r="O14" s="1"/>
      <c r="P14" s="1"/>
      <c r="Q14" s="1"/>
      <c r="R14" s="1"/>
      <c r="S14" s="1"/>
      <c r="T14" s="1"/>
      <c r="U14" s="1"/>
      <c r="V14" s="1"/>
      <c r="W14" s="1"/>
      <c r="X14" s="1"/>
      <c r="Y14" s="1"/>
      <c r="Z14" s="1">
        <f t="shared" si="0"/>
        <v>0</v>
      </c>
      <c r="AB14" s="1">
        <f>IF(D14=0,0,IF(D14&lt;=基準!A$3,1,))</f>
        <v>0</v>
      </c>
      <c r="AC14" s="1">
        <f>IF(E14=0,0,IF(E14&lt;=基準!A$3,1,IF(D14-E14&gt;=基準!B$3,1,0)))</f>
        <v>0</v>
      </c>
      <c r="AD14" s="1">
        <f>IF(F14=0,0,IF(F14&lt;=基準!A$3,1,IF(E14-F14&gt;=基準!B$3,1,0)))</f>
        <v>0</v>
      </c>
      <c r="AE14" s="1">
        <f>IF(G14=0,0,IF(G14&lt;=基準!A$3,1,IF(F14-G14&gt;=基準!B$3,1,0)))</f>
        <v>0</v>
      </c>
      <c r="AF14" s="1">
        <f>IF(H14=0,0,IF(H14&lt;=基準!A$3,1,IF(G14-H14&gt;=基準!B$3,1,0)))</f>
        <v>0</v>
      </c>
      <c r="AG14" s="1">
        <f>IF(I14=0,0,IF(I14&lt;=基準!C$3,1,))</f>
        <v>0</v>
      </c>
      <c r="AH14" s="1">
        <f>IF(J14=0,0,IF(J14&lt;=基準!C$3,1,IF(I14-J14&gt;基準!D$3,1,)))</f>
        <v>0</v>
      </c>
      <c r="AI14" s="1">
        <f>IF(K14=0,0,IF(K14&lt;=基準!C$3,1,IF(J14-K14&gt;基準!D$3,1,)))</f>
        <v>0</v>
      </c>
      <c r="AJ14" s="1">
        <f>IF(L14&gt;=基準!E$3,1,)</f>
        <v>0</v>
      </c>
      <c r="AK14" s="1">
        <f>IF(M14&gt;=基準!F$3,1,)</f>
        <v>0</v>
      </c>
      <c r="AL14" s="1">
        <f>IF(N14&gt;=基準!G$3,1,)</f>
        <v>0</v>
      </c>
      <c r="AM14" s="1">
        <f>IF(O14&gt;=基準!H$3,1,)</f>
        <v>0</v>
      </c>
    </row>
    <row r="15" spans="1:39" ht="15.95" customHeight="1" x14ac:dyDescent="0.4">
      <c r="A15" s="8">
        <v>231010</v>
      </c>
      <c r="B15" s="1">
        <v>1110</v>
      </c>
      <c r="C15" s="1"/>
      <c r="D15" s="1"/>
      <c r="E15" s="1"/>
      <c r="F15" s="1"/>
      <c r="G15" s="1"/>
      <c r="H15" s="1"/>
      <c r="I15" s="1"/>
      <c r="J15" s="1"/>
      <c r="K15" s="1"/>
      <c r="L15" s="1"/>
      <c r="M15" s="1"/>
      <c r="N15" s="1"/>
      <c r="O15" s="1"/>
      <c r="P15" s="1"/>
      <c r="Q15" s="1"/>
      <c r="R15" s="1"/>
      <c r="S15" s="1"/>
      <c r="T15" s="1"/>
      <c r="U15" s="1"/>
      <c r="V15" s="1"/>
      <c r="W15" s="1"/>
      <c r="X15" s="1"/>
      <c r="Y15" s="1"/>
      <c r="Z15" s="1">
        <f t="shared" si="0"/>
        <v>0</v>
      </c>
      <c r="AB15" s="1">
        <f>IF(D15=0,0,IF(D15&lt;=基準!A$3,1,))</f>
        <v>0</v>
      </c>
      <c r="AC15" s="1">
        <f>IF(E15=0,0,IF(E15&lt;=基準!A$3,1,IF(D15-E15&gt;=基準!B$3,1,0)))</f>
        <v>0</v>
      </c>
      <c r="AD15" s="1">
        <f>IF(F15=0,0,IF(F15&lt;=基準!A$3,1,IF(E15-F15&gt;=基準!B$3,1,0)))</f>
        <v>0</v>
      </c>
      <c r="AE15" s="1">
        <f>IF(G15=0,0,IF(G15&lt;=基準!A$3,1,IF(F15-G15&gt;=基準!B$3,1,0)))</f>
        <v>0</v>
      </c>
      <c r="AF15" s="1">
        <f>IF(H15=0,0,IF(H15&lt;=基準!A$3,1,IF(G15-H15&gt;=基準!B$3,1,0)))</f>
        <v>0</v>
      </c>
      <c r="AG15" s="1">
        <f>IF(I15=0,0,IF(I15&lt;=基準!C$3,1,))</f>
        <v>0</v>
      </c>
      <c r="AH15" s="1">
        <f>IF(J15=0,0,IF(J15&lt;=基準!C$3,1,IF(I15-J15&gt;基準!D$3,1,)))</f>
        <v>0</v>
      </c>
      <c r="AI15" s="1">
        <f>IF(K15=0,0,IF(K15&lt;=基準!C$3,1,IF(J15-K15&gt;基準!D$3,1,)))</f>
        <v>0</v>
      </c>
      <c r="AJ15" s="1">
        <f>IF(L15&gt;=基準!E$3,1,)</f>
        <v>0</v>
      </c>
      <c r="AK15" s="1">
        <f>IF(M15&gt;=基準!F$3,1,)</f>
        <v>0</v>
      </c>
      <c r="AL15" s="1">
        <f>IF(N15&gt;=基準!G$3,1,)</f>
        <v>0</v>
      </c>
      <c r="AM15" s="1">
        <f>IF(O15&gt;=基準!H$3,1,)</f>
        <v>0</v>
      </c>
    </row>
    <row r="16" spans="1:39" ht="15.95" customHeight="1" x14ac:dyDescent="0.4">
      <c r="A16" s="8">
        <v>231011</v>
      </c>
      <c r="B16" s="1">
        <v>1111</v>
      </c>
      <c r="C16" s="1"/>
      <c r="D16" s="1"/>
      <c r="E16" s="1"/>
      <c r="F16" s="1"/>
      <c r="G16" s="1"/>
      <c r="H16" s="1"/>
      <c r="I16" s="1"/>
      <c r="J16" s="1"/>
      <c r="K16" s="1"/>
      <c r="L16" s="1"/>
      <c r="M16" s="1"/>
      <c r="N16" s="1"/>
      <c r="O16" s="1"/>
      <c r="P16" s="1"/>
      <c r="Q16" s="1"/>
      <c r="R16" s="1"/>
      <c r="S16" s="1"/>
      <c r="T16" s="1"/>
      <c r="U16" s="1"/>
      <c r="V16" s="1"/>
      <c r="W16" s="1"/>
      <c r="X16" s="1"/>
      <c r="Y16" s="1"/>
      <c r="Z16" s="1">
        <f t="shared" si="0"/>
        <v>0</v>
      </c>
      <c r="AB16" s="1">
        <f>IF(D16=0,0,IF(D16&lt;=基準!A$3,1,))</f>
        <v>0</v>
      </c>
      <c r="AC16" s="1">
        <f>IF(E16=0,0,IF(E16&lt;=基準!A$3,1,IF(D16-E16&gt;=基準!B$3,1,0)))</f>
        <v>0</v>
      </c>
      <c r="AD16" s="1">
        <f>IF(F16=0,0,IF(F16&lt;=基準!A$3,1,IF(E16-F16&gt;=基準!B$3,1,0)))</f>
        <v>0</v>
      </c>
      <c r="AE16" s="1">
        <f>IF(G16=0,0,IF(G16&lt;=基準!A$3,1,IF(F16-G16&gt;=基準!B$3,1,0)))</f>
        <v>0</v>
      </c>
      <c r="AF16" s="1">
        <f>IF(H16=0,0,IF(H16&lt;=基準!A$3,1,IF(G16-H16&gt;=基準!B$3,1,0)))</f>
        <v>0</v>
      </c>
      <c r="AG16" s="1">
        <f>IF(I16=0,0,IF(I16&lt;=基準!C$3,1,))</f>
        <v>0</v>
      </c>
      <c r="AH16" s="1">
        <f>IF(J16=0,0,IF(J16&lt;=基準!C$3,1,IF(I16-J16&gt;基準!D$3,1,)))</f>
        <v>0</v>
      </c>
      <c r="AI16" s="1">
        <f>IF(K16=0,0,IF(K16&lt;=基準!C$3,1,IF(J16-K16&gt;基準!D$3,1,)))</f>
        <v>0</v>
      </c>
      <c r="AJ16" s="1">
        <f>IF(L16&gt;=基準!E$3,1,)</f>
        <v>0</v>
      </c>
      <c r="AK16" s="1">
        <f>IF(M16&gt;=基準!F$3,1,)</f>
        <v>0</v>
      </c>
      <c r="AL16" s="1">
        <f>IF(N16&gt;=基準!G$3,1,)</f>
        <v>0</v>
      </c>
      <c r="AM16" s="1">
        <f>IF(O16&gt;=基準!H$3,1,)</f>
        <v>0</v>
      </c>
    </row>
    <row r="17" spans="1:39" ht="15.95" customHeight="1" x14ac:dyDescent="0.4">
      <c r="A17" s="8">
        <v>231012</v>
      </c>
      <c r="B17" s="1">
        <v>1112</v>
      </c>
      <c r="C17" s="1"/>
      <c r="D17" s="1"/>
      <c r="E17" s="1"/>
      <c r="F17" s="1"/>
      <c r="G17" s="1"/>
      <c r="H17" s="1"/>
      <c r="I17" s="1"/>
      <c r="J17" s="1"/>
      <c r="K17" s="1"/>
      <c r="L17" s="1"/>
      <c r="M17" s="1"/>
      <c r="N17" s="1"/>
      <c r="O17" s="1"/>
      <c r="P17" s="1"/>
      <c r="Q17" s="1"/>
      <c r="R17" s="1"/>
      <c r="S17" s="1"/>
      <c r="T17" s="1"/>
      <c r="U17" s="1"/>
      <c r="V17" s="1"/>
      <c r="W17" s="1"/>
      <c r="X17" s="1"/>
      <c r="Y17" s="1"/>
      <c r="Z17" s="1">
        <f t="shared" si="0"/>
        <v>0</v>
      </c>
      <c r="AB17" s="1">
        <f>IF(D17=0,0,IF(D17&lt;=基準!A$3,1,))</f>
        <v>0</v>
      </c>
      <c r="AC17" s="1">
        <f>IF(E17=0,0,IF(E17&lt;=基準!A$3,1,IF(D17-E17&gt;=基準!B$3,1,0)))</f>
        <v>0</v>
      </c>
      <c r="AD17" s="1">
        <f>IF(F17=0,0,IF(F17&lt;=基準!A$3,1,IF(E17-F17&gt;=基準!B$3,1,0)))</f>
        <v>0</v>
      </c>
      <c r="AE17" s="1">
        <f>IF(G17=0,0,IF(G17&lt;=基準!A$3,1,IF(F17-G17&gt;=基準!B$3,1,0)))</f>
        <v>0</v>
      </c>
      <c r="AF17" s="1">
        <f>IF(H17=0,0,IF(H17&lt;=基準!A$3,1,IF(G17-H17&gt;=基準!B$3,1,0)))</f>
        <v>0</v>
      </c>
      <c r="AG17" s="1">
        <f>IF(I17=0,0,IF(I17&lt;=基準!C$3,1,))</f>
        <v>0</v>
      </c>
      <c r="AH17" s="1">
        <f>IF(J17=0,0,IF(J17&lt;=基準!C$3,1,IF(I17-J17&gt;基準!D$3,1,)))</f>
        <v>0</v>
      </c>
      <c r="AI17" s="1">
        <f>IF(K17=0,0,IF(K17&lt;=基準!C$3,1,IF(J17-K17&gt;基準!D$3,1,)))</f>
        <v>0</v>
      </c>
      <c r="AJ17" s="1">
        <f>IF(L17&gt;=基準!E$3,1,)</f>
        <v>0</v>
      </c>
      <c r="AK17" s="1">
        <f>IF(M17&gt;=基準!F$3,1,)</f>
        <v>0</v>
      </c>
      <c r="AL17" s="1">
        <f>IF(N17&gt;=基準!G$3,1,)</f>
        <v>0</v>
      </c>
      <c r="AM17" s="1">
        <f>IF(O17&gt;=基準!H$3,1,)</f>
        <v>0</v>
      </c>
    </row>
    <row r="18" spans="1:39" ht="15.95" customHeight="1" x14ac:dyDescent="0.4">
      <c r="A18" s="8">
        <v>231013</v>
      </c>
      <c r="B18" s="1">
        <v>1113</v>
      </c>
      <c r="C18" s="1"/>
      <c r="D18" s="1"/>
      <c r="E18" s="1"/>
      <c r="F18" s="1"/>
      <c r="G18" s="1"/>
      <c r="H18" s="1"/>
      <c r="I18" s="1"/>
      <c r="J18" s="1"/>
      <c r="K18" s="1"/>
      <c r="L18" s="1"/>
      <c r="M18" s="1"/>
      <c r="N18" s="1"/>
      <c r="O18" s="1"/>
      <c r="P18" s="1"/>
      <c r="Q18" s="1"/>
      <c r="R18" s="1"/>
      <c r="S18" s="1"/>
      <c r="T18" s="1"/>
      <c r="U18" s="1"/>
      <c r="V18" s="1"/>
      <c r="W18" s="1"/>
      <c r="X18" s="1"/>
      <c r="Y18" s="1"/>
      <c r="Z18" s="1">
        <f t="shared" si="0"/>
        <v>0</v>
      </c>
      <c r="AB18" s="1">
        <f>IF(D18=0,0,IF(D18&lt;=基準!A$3,1,))</f>
        <v>0</v>
      </c>
      <c r="AC18" s="1">
        <f>IF(E18=0,0,IF(E18&lt;=基準!A$3,1,IF(D18-E18&gt;=基準!B$3,1,0)))</f>
        <v>0</v>
      </c>
      <c r="AD18" s="1">
        <f>IF(F18=0,0,IF(F18&lt;=基準!A$3,1,IF(E18-F18&gt;=基準!B$3,1,0)))</f>
        <v>0</v>
      </c>
      <c r="AE18" s="1">
        <f>IF(G18=0,0,IF(G18&lt;=基準!A$3,1,IF(F18-G18&gt;=基準!B$3,1,0)))</f>
        <v>0</v>
      </c>
      <c r="AF18" s="1">
        <f>IF(H18=0,0,IF(H18&lt;=基準!A$3,1,IF(G18-H18&gt;=基準!B$3,1,0)))</f>
        <v>0</v>
      </c>
      <c r="AG18" s="1">
        <f>IF(I18=0,0,IF(I18&lt;=基準!C$3,1,))</f>
        <v>0</v>
      </c>
      <c r="AH18" s="1">
        <f>IF(J18=0,0,IF(J18&lt;=基準!C$3,1,IF(I18-J18&gt;基準!D$3,1,)))</f>
        <v>0</v>
      </c>
      <c r="AI18" s="1">
        <f>IF(K18=0,0,IF(K18&lt;=基準!C$3,1,IF(J18-K18&gt;基準!D$3,1,)))</f>
        <v>0</v>
      </c>
      <c r="AJ18" s="1">
        <f>IF(L18&gt;=基準!E$3,1,)</f>
        <v>0</v>
      </c>
      <c r="AK18" s="1">
        <f>IF(M18&gt;=基準!F$3,1,)</f>
        <v>0</v>
      </c>
      <c r="AL18" s="1">
        <f>IF(N18&gt;=基準!G$3,1,)</f>
        <v>0</v>
      </c>
      <c r="AM18" s="1">
        <f>IF(O18&gt;=基準!H$3,1,)</f>
        <v>0</v>
      </c>
    </row>
    <row r="19" spans="1:39" ht="15.95" customHeight="1" x14ac:dyDescent="0.4">
      <c r="A19" s="8">
        <v>231014</v>
      </c>
      <c r="B19" s="1">
        <v>1114</v>
      </c>
      <c r="C19" s="1"/>
      <c r="D19" s="1"/>
      <c r="E19" s="1"/>
      <c r="F19" s="1"/>
      <c r="G19" s="1"/>
      <c r="H19" s="1"/>
      <c r="I19" s="1"/>
      <c r="J19" s="1"/>
      <c r="K19" s="1"/>
      <c r="L19" s="1"/>
      <c r="M19" s="1"/>
      <c r="N19" s="1"/>
      <c r="O19" s="1"/>
      <c r="P19" s="1"/>
      <c r="Q19" s="1"/>
      <c r="R19" s="1"/>
      <c r="S19" s="1"/>
      <c r="T19" s="1"/>
      <c r="U19" s="1"/>
      <c r="V19" s="1"/>
      <c r="W19" s="1"/>
      <c r="X19" s="1"/>
      <c r="Y19" s="1"/>
      <c r="Z19" s="1">
        <f t="shared" si="0"/>
        <v>0</v>
      </c>
      <c r="AB19" s="1">
        <f>IF(D19=0,0,IF(D19&lt;=基準!A$3,1,))</f>
        <v>0</v>
      </c>
      <c r="AC19" s="1">
        <f>IF(E19=0,0,IF(E19&lt;=基準!A$3,1,IF(D19-E19&gt;=基準!B$3,1,0)))</f>
        <v>0</v>
      </c>
      <c r="AD19" s="1">
        <f>IF(F19=0,0,IF(F19&lt;=基準!A$3,1,IF(E19-F19&gt;=基準!B$3,1,0)))</f>
        <v>0</v>
      </c>
      <c r="AE19" s="1">
        <f>IF(G19=0,0,IF(G19&lt;=基準!A$3,1,IF(F19-G19&gt;=基準!B$3,1,0)))</f>
        <v>0</v>
      </c>
      <c r="AF19" s="1">
        <f>IF(H19=0,0,IF(H19&lt;=基準!A$3,1,IF(G19-H19&gt;=基準!B$3,1,0)))</f>
        <v>0</v>
      </c>
      <c r="AG19" s="1">
        <f>IF(I19=0,0,IF(I19&lt;=基準!C$3,1,))</f>
        <v>0</v>
      </c>
      <c r="AH19" s="1">
        <f>IF(J19=0,0,IF(J19&lt;=基準!C$3,1,IF(I19-J19&gt;基準!D$3,1,)))</f>
        <v>0</v>
      </c>
      <c r="AI19" s="1">
        <f>IF(K19=0,0,IF(K19&lt;=基準!C$3,1,IF(J19-K19&gt;基準!D$3,1,)))</f>
        <v>0</v>
      </c>
      <c r="AJ19" s="1">
        <f>IF(L19&gt;=基準!E$3,1,)</f>
        <v>0</v>
      </c>
      <c r="AK19" s="1">
        <f>IF(M19&gt;=基準!F$3,1,)</f>
        <v>0</v>
      </c>
      <c r="AL19" s="1">
        <f>IF(N19&gt;=基準!G$3,1,)</f>
        <v>0</v>
      </c>
      <c r="AM19" s="1">
        <f>IF(O19&gt;=基準!H$3,1,)</f>
        <v>0</v>
      </c>
    </row>
    <row r="20" spans="1:39" ht="15.95" customHeight="1" x14ac:dyDescent="0.4">
      <c r="A20" s="8">
        <v>231015</v>
      </c>
      <c r="B20" s="1">
        <v>1115</v>
      </c>
      <c r="C20" s="1"/>
      <c r="D20" s="1"/>
      <c r="E20" s="1"/>
      <c r="F20" s="1"/>
      <c r="G20" s="1"/>
      <c r="H20" s="1"/>
      <c r="I20" s="1"/>
      <c r="J20" s="1"/>
      <c r="K20" s="1"/>
      <c r="L20" s="1"/>
      <c r="M20" s="1"/>
      <c r="N20" s="1"/>
      <c r="O20" s="1"/>
      <c r="P20" s="1"/>
      <c r="Q20" s="1"/>
      <c r="R20" s="1"/>
      <c r="S20" s="1"/>
      <c r="T20" s="1"/>
      <c r="U20" s="1"/>
      <c r="V20" s="1"/>
      <c r="W20" s="1"/>
      <c r="X20" s="1"/>
      <c r="Y20" s="1"/>
      <c r="Z20" s="1">
        <f t="shared" si="0"/>
        <v>0</v>
      </c>
      <c r="AB20" s="1">
        <f>IF(D20=0,0,IF(D20&lt;=基準!A$3,1,))</f>
        <v>0</v>
      </c>
      <c r="AC20" s="1">
        <f>IF(E20=0,0,IF(E20&lt;=基準!A$3,1,IF(D20-E20&gt;=基準!B$3,1,0)))</f>
        <v>0</v>
      </c>
      <c r="AD20" s="1">
        <f>IF(F20=0,0,IF(F20&lt;=基準!A$3,1,IF(E20-F20&gt;=基準!B$3,1,0)))</f>
        <v>0</v>
      </c>
      <c r="AE20" s="1">
        <f>IF(G20=0,0,IF(G20&lt;=基準!A$3,1,IF(F20-G20&gt;=基準!B$3,1,0)))</f>
        <v>0</v>
      </c>
      <c r="AF20" s="1">
        <f>IF(H20=0,0,IF(H20&lt;=基準!A$3,1,IF(G20-H20&gt;=基準!B$3,1,0)))</f>
        <v>0</v>
      </c>
      <c r="AG20" s="1">
        <f>IF(I20=0,0,IF(I20&lt;=基準!C$3,1,))</f>
        <v>0</v>
      </c>
      <c r="AH20" s="1">
        <f>IF(J20=0,0,IF(J20&lt;=基準!C$3,1,IF(I20-J20&gt;基準!D$3,1,)))</f>
        <v>0</v>
      </c>
      <c r="AI20" s="1">
        <f>IF(K20=0,0,IF(K20&lt;=基準!C$3,1,IF(J20-K20&gt;基準!D$3,1,)))</f>
        <v>0</v>
      </c>
      <c r="AJ20" s="1">
        <f>IF(L20&gt;=基準!E$3,1,)</f>
        <v>0</v>
      </c>
      <c r="AK20" s="1">
        <f>IF(M20&gt;=基準!F$3,1,)</f>
        <v>0</v>
      </c>
      <c r="AL20" s="1">
        <f>IF(N20&gt;=基準!G$3,1,)</f>
        <v>0</v>
      </c>
      <c r="AM20" s="1">
        <f>IF(O20&gt;=基準!H$3,1,)</f>
        <v>0</v>
      </c>
    </row>
    <row r="21" spans="1:39" ht="15.95" customHeight="1" x14ac:dyDescent="0.4">
      <c r="A21" s="8">
        <v>231016</v>
      </c>
      <c r="B21" s="1">
        <v>1116</v>
      </c>
      <c r="C21" s="1"/>
      <c r="D21" s="1"/>
      <c r="E21" s="1"/>
      <c r="F21" s="1"/>
      <c r="G21" s="1"/>
      <c r="H21" s="1"/>
      <c r="I21" s="1"/>
      <c r="J21" s="1"/>
      <c r="K21" s="1"/>
      <c r="L21" s="1"/>
      <c r="M21" s="1"/>
      <c r="N21" s="1"/>
      <c r="O21" s="1"/>
      <c r="P21" s="1"/>
      <c r="Q21" s="1"/>
      <c r="R21" s="1"/>
      <c r="S21" s="1"/>
      <c r="T21" s="1"/>
      <c r="U21" s="1"/>
      <c r="V21" s="1"/>
      <c r="W21" s="1"/>
      <c r="X21" s="1"/>
      <c r="Y21" s="1"/>
      <c r="Z21" s="1">
        <f t="shared" si="0"/>
        <v>0</v>
      </c>
      <c r="AB21" s="1">
        <f>IF(D21=0,0,IF(D21&lt;=基準!A$3,1,))</f>
        <v>0</v>
      </c>
      <c r="AC21" s="1">
        <f>IF(E21=0,0,IF(E21&lt;=基準!A$3,1,IF(D21-E21&gt;=基準!B$3,1,0)))</f>
        <v>0</v>
      </c>
      <c r="AD21" s="1">
        <f>IF(F21=0,0,IF(F21&lt;=基準!A$3,1,IF(E21-F21&gt;=基準!B$3,1,0)))</f>
        <v>0</v>
      </c>
      <c r="AE21" s="1">
        <f>IF(G21=0,0,IF(G21&lt;=基準!A$3,1,IF(F21-G21&gt;=基準!B$3,1,0)))</f>
        <v>0</v>
      </c>
      <c r="AF21" s="1">
        <f>IF(H21=0,0,IF(H21&lt;=基準!A$3,1,IF(G21-H21&gt;=基準!B$3,1,0)))</f>
        <v>0</v>
      </c>
      <c r="AG21" s="1">
        <f>IF(I21=0,0,IF(I21&lt;=基準!C$3,1,))</f>
        <v>0</v>
      </c>
      <c r="AH21" s="1">
        <f>IF(J21=0,0,IF(J21&lt;=基準!C$3,1,IF(I21-J21&gt;基準!D$3,1,)))</f>
        <v>0</v>
      </c>
      <c r="AI21" s="1">
        <f>IF(K21=0,0,IF(K21&lt;=基準!C$3,1,IF(J21-K21&gt;基準!D$3,1,)))</f>
        <v>0</v>
      </c>
      <c r="AJ21" s="1">
        <f>IF(L21&gt;=基準!E$3,1,)</f>
        <v>0</v>
      </c>
      <c r="AK21" s="1">
        <f>IF(M21&gt;=基準!F$3,1,)</f>
        <v>0</v>
      </c>
      <c r="AL21" s="1">
        <f>IF(N21&gt;=基準!G$3,1,)</f>
        <v>0</v>
      </c>
      <c r="AM21" s="1">
        <f>IF(O21&gt;=基準!H$3,1,)</f>
        <v>0</v>
      </c>
    </row>
    <row r="22" spans="1:39" ht="15.95" customHeight="1" x14ac:dyDescent="0.4">
      <c r="A22" s="8">
        <v>231017</v>
      </c>
      <c r="B22" s="1">
        <v>1117</v>
      </c>
      <c r="C22" s="1"/>
      <c r="D22" s="1"/>
      <c r="E22" s="1"/>
      <c r="F22" s="1"/>
      <c r="G22" s="1"/>
      <c r="H22" s="1"/>
      <c r="I22" s="1"/>
      <c r="J22" s="1"/>
      <c r="K22" s="1"/>
      <c r="L22" s="1"/>
      <c r="M22" s="1"/>
      <c r="N22" s="1"/>
      <c r="O22" s="1"/>
      <c r="P22" s="1"/>
      <c r="Q22" s="1"/>
      <c r="R22" s="1"/>
      <c r="S22" s="1"/>
      <c r="T22" s="1"/>
      <c r="U22" s="1"/>
      <c r="V22" s="1"/>
      <c r="W22" s="1"/>
      <c r="X22" s="1"/>
      <c r="Y22" s="1"/>
      <c r="Z22" s="1">
        <f t="shared" si="0"/>
        <v>0</v>
      </c>
      <c r="AB22" s="1">
        <f>IF(D22=0,0,IF(D22&lt;=基準!A$3,1,))</f>
        <v>0</v>
      </c>
      <c r="AC22" s="1">
        <f>IF(E22=0,0,IF(E22&lt;=基準!A$3,1,IF(D22-E22&gt;=基準!B$3,1,0)))</f>
        <v>0</v>
      </c>
      <c r="AD22" s="1">
        <f>IF(F22=0,0,IF(F22&lt;=基準!A$3,1,IF(E22-F22&gt;=基準!B$3,1,0)))</f>
        <v>0</v>
      </c>
      <c r="AE22" s="1">
        <f>IF(G22=0,0,IF(G22&lt;=基準!A$3,1,IF(F22-G22&gt;=基準!B$3,1,0)))</f>
        <v>0</v>
      </c>
      <c r="AF22" s="1">
        <f>IF(H22=0,0,IF(H22&lt;=基準!A$3,1,IF(G22-H22&gt;=基準!B$3,1,0)))</f>
        <v>0</v>
      </c>
      <c r="AG22" s="1">
        <f>IF(I22=0,0,IF(I22&lt;=基準!C$3,1,))</f>
        <v>0</v>
      </c>
      <c r="AH22" s="1">
        <f>IF(J22=0,0,IF(J22&lt;=基準!C$3,1,IF(I22-J22&gt;基準!D$3,1,)))</f>
        <v>0</v>
      </c>
      <c r="AI22" s="1">
        <f>IF(K22=0,0,IF(K22&lt;=基準!C$3,1,IF(J22-K22&gt;基準!D$3,1,)))</f>
        <v>0</v>
      </c>
      <c r="AJ22" s="1">
        <f>IF(L22&gt;=基準!E$3,1,)</f>
        <v>0</v>
      </c>
      <c r="AK22" s="1">
        <f>IF(M22&gt;=基準!F$3,1,)</f>
        <v>0</v>
      </c>
      <c r="AL22" s="1">
        <f>IF(N22&gt;=基準!G$3,1,)</f>
        <v>0</v>
      </c>
      <c r="AM22" s="1">
        <f>IF(O22&gt;=基準!H$3,1,)</f>
        <v>0</v>
      </c>
    </row>
    <row r="23" spans="1:39" ht="15.95" customHeight="1" x14ac:dyDescent="0.4">
      <c r="A23" s="8">
        <v>231018</v>
      </c>
      <c r="B23" s="1">
        <v>1118</v>
      </c>
      <c r="C23" s="1"/>
      <c r="D23" s="1"/>
      <c r="E23" s="1"/>
      <c r="F23" s="1"/>
      <c r="G23" s="1"/>
      <c r="H23" s="1"/>
      <c r="I23" s="1"/>
      <c r="J23" s="1"/>
      <c r="K23" s="1"/>
      <c r="L23" s="1"/>
      <c r="M23" s="1"/>
      <c r="N23" s="1"/>
      <c r="O23" s="1"/>
      <c r="P23" s="1"/>
      <c r="Q23" s="1"/>
      <c r="R23" s="1"/>
      <c r="S23" s="1"/>
      <c r="T23" s="1"/>
      <c r="U23" s="1"/>
      <c r="V23" s="1"/>
      <c r="W23" s="1"/>
      <c r="X23" s="1"/>
      <c r="Y23" s="1"/>
      <c r="Z23" s="1">
        <f t="shared" si="0"/>
        <v>0</v>
      </c>
      <c r="AB23" s="1">
        <f>IF(D23=0,0,IF(D23&lt;=基準!A$3,1,))</f>
        <v>0</v>
      </c>
      <c r="AC23" s="1">
        <f>IF(E23=0,0,IF(E23&lt;=基準!A$3,1,IF(D23-E23&gt;=基準!B$3,1,0)))</f>
        <v>0</v>
      </c>
      <c r="AD23" s="1">
        <f>IF(F23=0,0,IF(F23&lt;=基準!A$3,1,IF(E23-F23&gt;=基準!B$3,1,0)))</f>
        <v>0</v>
      </c>
      <c r="AE23" s="1">
        <f>IF(G23=0,0,IF(G23&lt;=基準!A$3,1,IF(F23-G23&gt;=基準!B$3,1,0)))</f>
        <v>0</v>
      </c>
      <c r="AF23" s="1">
        <f>IF(H23=0,0,IF(H23&lt;=基準!A$3,1,IF(G23-H23&gt;=基準!B$3,1,0)))</f>
        <v>0</v>
      </c>
      <c r="AG23" s="1">
        <f>IF(I23=0,0,IF(I23&lt;=基準!C$3,1,))</f>
        <v>0</v>
      </c>
      <c r="AH23" s="1">
        <f>IF(J23=0,0,IF(J23&lt;=基準!C$3,1,IF(I23-J23&gt;基準!D$3,1,)))</f>
        <v>0</v>
      </c>
      <c r="AI23" s="1">
        <f>IF(K23=0,0,IF(K23&lt;=基準!C$3,1,IF(J23-K23&gt;基準!D$3,1,)))</f>
        <v>0</v>
      </c>
      <c r="AJ23" s="1">
        <f>IF(L23&gt;=基準!E$3,1,)</f>
        <v>0</v>
      </c>
      <c r="AK23" s="1">
        <f>IF(M23&gt;=基準!F$3,1,)</f>
        <v>0</v>
      </c>
      <c r="AL23" s="1">
        <f>IF(N23&gt;=基準!G$3,1,)</f>
        <v>0</v>
      </c>
      <c r="AM23" s="1">
        <f>IF(O23&gt;=基準!H$3,1,)</f>
        <v>0</v>
      </c>
    </row>
    <row r="24" spans="1:39" ht="15.95" customHeight="1" x14ac:dyDescent="0.4">
      <c r="A24" s="8">
        <v>231019</v>
      </c>
      <c r="B24" s="1">
        <v>1119</v>
      </c>
      <c r="C24" s="1"/>
      <c r="D24" s="1"/>
      <c r="E24" s="1"/>
      <c r="F24" s="1"/>
      <c r="G24" s="1"/>
      <c r="H24" s="1"/>
      <c r="I24" s="1"/>
      <c r="J24" s="1"/>
      <c r="K24" s="1"/>
      <c r="L24" s="1"/>
      <c r="M24" s="1"/>
      <c r="N24" s="1"/>
      <c r="O24" s="1"/>
      <c r="P24" s="1"/>
      <c r="Q24" s="1"/>
      <c r="R24" s="1"/>
      <c r="S24" s="1"/>
      <c r="T24" s="1"/>
      <c r="U24" s="1"/>
      <c r="V24" s="1"/>
      <c r="W24" s="1"/>
      <c r="X24" s="1"/>
      <c r="Y24" s="1"/>
      <c r="Z24" s="1">
        <f t="shared" si="0"/>
        <v>0</v>
      </c>
      <c r="AB24" s="1">
        <f>IF(D24=0,0,IF(D24&lt;=基準!A$3,1,))</f>
        <v>0</v>
      </c>
      <c r="AC24" s="1">
        <f>IF(E24=0,0,IF(E24&lt;=基準!A$3,1,IF(D24-E24&gt;=基準!B$3,1,0)))</f>
        <v>0</v>
      </c>
      <c r="AD24" s="1">
        <f>IF(F24=0,0,IF(F24&lt;=基準!A$3,1,IF(E24-F24&gt;=基準!B$3,1,0)))</f>
        <v>0</v>
      </c>
      <c r="AE24" s="1">
        <f>IF(G24=0,0,IF(G24&lt;=基準!A$3,1,IF(F24-G24&gt;=基準!B$3,1,0)))</f>
        <v>0</v>
      </c>
      <c r="AF24" s="1">
        <f>IF(H24=0,0,IF(H24&lt;=基準!A$3,1,IF(G24-H24&gt;=基準!B$3,1,0)))</f>
        <v>0</v>
      </c>
      <c r="AG24" s="1">
        <f>IF(I24=0,0,IF(I24&lt;=基準!C$3,1,))</f>
        <v>0</v>
      </c>
      <c r="AH24" s="1">
        <f>IF(J24=0,0,IF(J24&lt;=基準!C$3,1,IF(I24-J24&gt;基準!D$3,1,)))</f>
        <v>0</v>
      </c>
      <c r="AI24" s="1">
        <f>IF(K24=0,0,IF(K24&lt;=基準!C$3,1,IF(J24-K24&gt;基準!D$3,1,)))</f>
        <v>0</v>
      </c>
      <c r="AJ24" s="1">
        <f>IF(L24&gt;=基準!E$3,1,)</f>
        <v>0</v>
      </c>
      <c r="AK24" s="1">
        <f>IF(M24&gt;=基準!F$3,1,)</f>
        <v>0</v>
      </c>
      <c r="AL24" s="1">
        <f>IF(N24&gt;=基準!G$3,1,)</f>
        <v>0</v>
      </c>
      <c r="AM24" s="1">
        <f>IF(O24&gt;=基準!H$3,1,)</f>
        <v>0</v>
      </c>
    </row>
    <row r="25" spans="1:39" ht="15.95" customHeight="1" x14ac:dyDescent="0.4">
      <c r="A25" s="8">
        <v>231020</v>
      </c>
      <c r="B25" s="1">
        <v>1120</v>
      </c>
      <c r="C25" s="1"/>
      <c r="D25" s="1"/>
      <c r="E25" s="1"/>
      <c r="F25" s="1"/>
      <c r="G25" s="1"/>
      <c r="H25" s="1"/>
      <c r="I25" s="1"/>
      <c r="J25" s="1"/>
      <c r="K25" s="1"/>
      <c r="L25" s="1"/>
      <c r="M25" s="1"/>
      <c r="N25" s="1"/>
      <c r="O25" s="1"/>
      <c r="P25" s="1"/>
      <c r="Q25" s="1"/>
      <c r="R25" s="1"/>
      <c r="S25" s="1"/>
      <c r="T25" s="1"/>
      <c r="U25" s="1"/>
      <c r="V25" s="1"/>
      <c r="W25" s="1"/>
      <c r="X25" s="1"/>
      <c r="Y25" s="1"/>
      <c r="Z25" s="1">
        <f t="shared" si="0"/>
        <v>0</v>
      </c>
      <c r="AB25" s="1">
        <f>IF(D25=0,0,IF(D25&lt;=基準!A$3,1,))</f>
        <v>0</v>
      </c>
      <c r="AC25" s="1">
        <f>IF(E25=0,0,IF(E25&lt;=基準!A$3,1,IF(D25-E25&gt;=基準!B$3,1,0)))</f>
        <v>0</v>
      </c>
      <c r="AD25" s="1">
        <f>IF(F25=0,0,IF(F25&lt;=基準!A$3,1,IF(E25-F25&gt;=基準!B$3,1,0)))</f>
        <v>0</v>
      </c>
      <c r="AE25" s="1">
        <f>IF(G25=0,0,IF(G25&lt;=基準!A$3,1,IF(F25-G25&gt;=基準!B$3,1,0)))</f>
        <v>0</v>
      </c>
      <c r="AF25" s="1">
        <f>IF(H25=0,0,IF(H25&lt;=基準!A$3,1,IF(G25-H25&gt;=基準!B$3,1,0)))</f>
        <v>0</v>
      </c>
      <c r="AG25" s="1">
        <f>IF(I25=0,0,IF(I25&lt;=基準!C$3,1,))</f>
        <v>0</v>
      </c>
      <c r="AH25" s="1">
        <f>IF(J25=0,0,IF(J25&lt;=基準!C$3,1,IF(I25-J25&gt;基準!D$3,1,)))</f>
        <v>0</v>
      </c>
      <c r="AI25" s="1">
        <f>IF(K25=0,0,IF(K25&lt;=基準!C$3,1,IF(J25-K25&gt;基準!D$3,1,)))</f>
        <v>0</v>
      </c>
      <c r="AJ25" s="1">
        <f>IF(L25&gt;=基準!E$3,1,)</f>
        <v>0</v>
      </c>
      <c r="AK25" s="1">
        <f>IF(M25&gt;=基準!F$3,1,)</f>
        <v>0</v>
      </c>
      <c r="AL25" s="1">
        <f>IF(N25&gt;=基準!G$3,1,)</f>
        <v>0</v>
      </c>
      <c r="AM25" s="1">
        <f>IF(O25&gt;=基準!H$3,1,)</f>
        <v>0</v>
      </c>
    </row>
    <row r="26" spans="1:39" ht="15.95" customHeight="1" x14ac:dyDescent="0.4">
      <c r="A26" s="8">
        <v>231021</v>
      </c>
      <c r="B26" s="1">
        <v>1121</v>
      </c>
      <c r="C26" s="1"/>
      <c r="D26" s="1"/>
      <c r="E26" s="1"/>
      <c r="F26" s="1"/>
      <c r="G26" s="1"/>
      <c r="H26" s="1"/>
      <c r="I26" s="1"/>
      <c r="J26" s="1"/>
      <c r="K26" s="1"/>
      <c r="L26" s="1"/>
      <c r="M26" s="1"/>
      <c r="N26" s="1"/>
      <c r="O26" s="1"/>
      <c r="P26" s="1"/>
      <c r="Q26" s="1"/>
      <c r="R26" s="1"/>
      <c r="S26" s="1"/>
      <c r="T26" s="1"/>
      <c r="U26" s="1"/>
      <c r="V26" s="1"/>
      <c r="W26" s="1"/>
      <c r="X26" s="1"/>
      <c r="Y26" s="1"/>
      <c r="Z26" s="1">
        <f t="shared" si="0"/>
        <v>0</v>
      </c>
      <c r="AB26" s="1">
        <f>IF(D26=0,0,IF(D26&lt;=基準!A$3,1,))</f>
        <v>0</v>
      </c>
      <c r="AC26" s="1">
        <f>IF(E26=0,0,IF(E26&lt;=基準!A$3,1,IF(D26-E26&gt;=基準!B$3,1,0)))</f>
        <v>0</v>
      </c>
      <c r="AD26" s="1">
        <f>IF(F26=0,0,IF(F26&lt;=基準!A$3,1,IF(E26-F26&gt;=基準!B$3,1,0)))</f>
        <v>0</v>
      </c>
      <c r="AE26" s="1">
        <f>IF(G26=0,0,IF(G26&lt;=基準!A$3,1,IF(F26-G26&gt;=基準!B$3,1,0)))</f>
        <v>0</v>
      </c>
      <c r="AF26" s="1">
        <f>IF(H26=0,0,IF(H26&lt;=基準!A$3,1,IF(G26-H26&gt;=基準!B$3,1,0)))</f>
        <v>0</v>
      </c>
      <c r="AG26" s="1">
        <f>IF(I26=0,0,IF(I26&lt;=基準!C$3,1,))</f>
        <v>0</v>
      </c>
      <c r="AH26" s="1">
        <f>IF(J26=0,0,IF(J26&lt;=基準!C$3,1,IF(I26-J26&gt;基準!D$3,1,)))</f>
        <v>0</v>
      </c>
      <c r="AI26" s="1">
        <f>IF(K26=0,0,IF(K26&lt;=基準!C$3,1,IF(J26-K26&gt;基準!D$3,1,)))</f>
        <v>0</v>
      </c>
      <c r="AJ26" s="1">
        <f>IF(L26&gt;=基準!E$3,1,)</f>
        <v>0</v>
      </c>
      <c r="AK26" s="1">
        <f>IF(M26&gt;=基準!F$3,1,)</f>
        <v>0</v>
      </c>
      <c r="AL26" s="1">
        <f>IF(N26&gt;=基準!G$3,1,)</f>
        <v>0</v>
      </c>
      <c r="AM26" s="1">
        <f>IF(O26&gt;=基準!H$3,1,)</f>
        <v>0</v>
      </c>
    </row>
    <row r="27" spans="1:39" ht="15.95" customHeight="1" x14ac:dyDescent="0.4">
      <c r="A27" s="8">
        <v>231022</v>
      </c>
      <c r="B27" s="1">
        <v>1122</v>
      </c>
      <c r="C27" s="1"/>
      <c r="D27" s="1"/>
      <c r="E27" s="1"/>
      <c r="F27" s="1"/>
      <c r="G27" s="1"/>
      <c r="H27" s="1"/>
      <c r="I27" s="1"/>
      <c r="J27" s="1"/>
      <c r="K27" s="1"/>
      <c r="L27" s="1"/>
      <c r="M27" s="1"/>
      <c r="N27" s="1"/>
      <c r="O27" s="1"/>
      <c r="P27" s="1"/>
      <c r="Q27" s="1"/>
      <c r="R27" s="1"/>
      <c r="S27" s="1"/>
      <c r="T27" s="1"/>
      <c r="U27" s="1"/>
      <c r="V27" s="1"/>
      <c r="W27" s="1"/>
      <c r="X27" s="1"/>
      <c r="Y27" s="1"/>
      <c r="Z27" s="1">
        <f t="shared" si="0"/>
        <v>0</v>
      </c>
      <c r="AB27" s="1">
        <f>IF(D27=0,0,IF(D27&lt;=基準!A$3,1,))</f>
        <v>0</v>
      </c>
      <c r="AC27" s="1">
        <f>IF(E27=0,0,IF(E27&lt;=基準!A$3,1,IF(D27-E27&gt;=基準!B$3,1,0)))</f>
        <v>0</v>
      </c>
      <c r="AD27" s="1">
        <f>IF(F27=0,0,IF(F27&lt;=基準!A$3,1,IF(E27-F27&gt;=基準!B$3,1,0)))</f>
        <v>0</v>
      </c>
      <c r="AE27" s="1">
        <f>IF(G27=0,0,IF(G27&lt;=基準!A$3,1,IF(F27-G27&gt;=基準!B$3,1,0)))</f>
        <v>0</v>
      </c>
      <c r="AF27" s="1">
        <f>IF(H27=0,0,IF(H27&lt;=基準!A$3,1,IF(G27-H27&gt;=基準!B$3,1,0)))</f>
        <v>0</v>
      </c>
      <c r="AG27" s="1">
        <f>IF(I27=0,0,IF(I27&lt;=基準!C$3,1,))</f>
        <v>0</v>
      </c>
      <c r="AH27" s="1">
        <f>IF(J27=0,0,IF(J27&lt;=基準!C$3,1,IF(I27-J27&gt;基準!D$3,1,)))</f>
        <v>0</v>
      </c>
      <c r="AI27" s="1">
        <f>IF(K27=0,0,IF(K27&lt;=基準!C$3,1,IF(J27-K27&gt;基準!D$3,1,)))</f>
        <v>0</v>
      </c>
      <c r="AJ27" s="1">
        <f>IF(L27&gt;=基準!E$3,1,)</f>
        <v>0</v>
      </c>
      <c r="AK27" s="1">
        <f>IF(M27&gt;=基準!F$3,1,)</f>
        <v>0</v>
      </c>
      <c r="AL27" s="1">
        <f>IF(N27&gt;=基準!G$3,1,)</f>
        <v>0</v>
      </c>
      <c r="AM27" s="1">
        <f>IF(O27&gt;=基準!H$3,1,)</f>
        <v>0</v>
      </c>
    </row>
    <row r="28" spans="1:39" s="11" customFormat="1" ht="15.95" customHeight="1" x14ac:dyDescent="0.4">
      <c r="B28" s="14" t="s">
        <v>54</v>
      </c>
      <c r="C28" s="14"/>
      <c r="D28" s="14"/>
      <c r="E28" s="14"/>
      <c r="F28" s="14"/>
      <c r="G28" s="14"/>
      <c r="H28" s="14"/>
      <c r="I28" s="14"/>
      <c r="J28" s="14"/>
      <c r="K28" s="14"/>
      <c r="L28" s="14" t="s">
        <v>42</v>
      </c>
      <c r="M28" s="14"/>
      <c r="N28" s="14"/>
      <c r="O28" s="14"/>
      <c r="P28" s="14"/>
      <c r="Q28" s="14"/>
      <c r="R28" s="14"/>
      <c r="S28" s="14" t="s">
        <v>34</v>
      </c>
      <c r="T28" s="14"/>
      <c r="U28" s="14"/>
      <c r="V28" s="14"/>
      <c r="W28" s="14"/>
      <c r="X28" s="14"/>
      <c r="Y28" s="14"/>
      <c r="Z28" s="14"/>
    </row>
    <row r="29" spans="1:39" s="11" customFormat="1" ht="15.95" customHeight="1" x14ac:dyDescent="0.4">
      <c r="B29" s="15" t="s">
        <v>55</v>
      </c>
      <c r="C29" s="15"/>
      <c r="D29" s="15"/>
      <c r="E29" s="15"/>
      <c r="F29" s="15"/>
      <c r="G29" s="15"/>
      <c r="H29" s="15"/>
      <c r="I29" s="15"/>
      <c r="J29" s="15"/>
      <c r="K29" s="15"/>
      <c r="L29" s="15" t="s">
        <v>52</v>
      </c>
      <c r="M29" s="15"/>
      <c r="N29" s="15"/>
      <c r="O29" s="15"/>
      <c r="P29" s="15"/>
      <c r="Q29" s="15"/>
      <c r="R29" s="15"/>
      <c r="S29" s="15" t="s">
        <v>44</v>
      </c>
      <c r="T29" s="15"/>
      <c r="U29" s="15"/>
      <c r="V29" s="15"/>
      <c r="W29" s="15"/>
      <c r="X29" s="15"/>
      <c r="Y29" s="15"/>
      <c r="Z29" s="15"/>
    </row>
    <row r="30" spans="1:39" ht="15.95" customHeight="1" x14ac:dyDescent="0.4">
      <c r="S30" s="12"/>
      <c r="T30" s="12"/>
      <c r="U30" s="12"/>
      <c r="V30" s="12"/>
      <c r="W30" s="12"/>
      <c r="X30" s="12"/>
      <c r="Y30" s="12"/>
      <c r="Z30" s="12"/>
    </row>
  </sheetData>
  <mergeCells count="38">
    <mergeCell ref="AM4:AM5"/>
    <mergeCell ref="AB3:AM3"/>
    <mergeCell ref="AB4:AF4"/>
    <mergeCell ref="AG4:AI4"/>
    <mergeCell ref="AJ4:AJ5"/>
    <mergeCell ref="AK4:AK5"/>
    <mergeCell ref="AL4:AL5"/>
    <mergeCell ref="L4:L5"/>
    <mergeCell ref="M4:M5"/>
    <mergeCell ref="N4:N5"/>
    <mergeCell ref="O4:O5"/>
    <mergeCell ref="A2:Z2"/>
    <mergeCell ref="A3:A5"/>
    <mergeCell ref="B3:B5"/>
    <mergeCell ref="C3:C5"/>
    <mergeCell ref="D3:K3"/>
    <mergeCell ref="L3:O3"/>
    <mergeCell ref="P3:Y3"/>
    <mergeCell ref="Z3:Z5"/>
    <mergeCell ref="D4:H4"/>
    <mergeCell ref="I4:K4"/>
    <mergeCell ref="P4:P5"/>
    <mergeCell ref="B28:K28"/>
    <mergeCell ref="L28:R28"/>
    <mergeCell ref="S28:Z28"/>
    <mergeCell ref="B29:K29"/>
    <mergeCell ref="L29:R29"/>
    <mergeCell ref="S29:Z29"/>
    <mergeCell ref="S30:Z30"/>
    <mergeCell ref="Q4:Q5"/>
    <mergeCell ref="R4:R5"/>
    <mergeCell ref="S4:S5"/>
    <mergeCell ref="T4:T5"/>
    <mergeCell ref="U4:U5"/>
    <mergeCell ref="V4:V5"/>
    <mergeCell ref="W4:W5"/>
    <mergeCell ref="X4:X5"/>
    <mergeCell ref="Y4:Y5"/>
  </mergeCells>
  <phoneticPr fontId="1"/>
  <conditionalFormatting sqref="D6:O27">
    <cfRule type="expression" dxfId="0" priority="1">
      <formula>AB6&gt;0</formula>
    </cfRule>
  </conditionalFormatting>
  <pageMargins left="0.70866141732283472" right="0.70866141732283472" top="0.55118110236220474" bottom="0.55118110236220474" header="0.31496062992125984" footer="0.31496062992125984"/>
  <pageSetup paperSize="8"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6937-CE0C-41E3-BB77-BB2F7E91E34A}">
  <dimension ref="A1:I3"/>
  <sheetViews>
    <sheetView view="pageBreakPreview" zoomScale="89" zoomScaleNormal="100" zoomScaleSheetLayoutView="89" workbookViewId="0">
      <selection activeCell="J15" sqref="J15"/>
    </sheetView>
  </sheetViews>
  <sheetFormatPr defaultColWidth="14.625" defaultRowHeight="18.75" x14ac:dyDescent="0.4"/>
  <cols>
    <col min="1" max="8" width="10.25" customWidth="1"/>
    <col min="9" max="9" width="28.125" customWidth="1"/>
  </cols>
  <sheetData>
    <row r="1" spans="1:9" x14ac:dyDescent="0.4">
      <c r="A1" s="25" t="s">
        <v>35</v>
      </c>
      <c r="B1" s="25"/>
      <c r="C1" s="25" t="s">
        <v>38</v>
      </c>
      <c r="D1" s="25"/>
      <c r="E1" s="2" t="s">
        <v>10</v>
      </c>
      <c r="F1" s="2" t="s">
        <v>9</v>
      </c>
      <c r="G1" s="2" t="s">
        <v>8</v>
      </c>
      <c r="H1" s="2" t="s">
        <v>41</v>
      </c>
    </row>
    <row r="2" spans="1:9" x14ac:dyDescent="0.4">
      <c r="A2" s="2" t="s">
        <v>36</v>
      </c>
      <c r="B2" s="2" t="s">
        <v>37</v>
      </c>
      <c r="C2" s="2" t="s">
        <v>39</v>
      </c>
      <c r="D2" s="2" t="s">
        <v>37</v>
      </c>
      <c r="E2" s="2" t="s">
        <v>40</v>
      </c>
      <c r="F2" s="2" t="s">
        <v>40</v>
      </c>
      <c r="G2" s="2" t="s">
        <v>40</v>
      </c>
      <c r="H2" s="2" t="s">
        <v>40</v>
      </c>
    </row>
    <row r="3" spans="1:9" ht="44.25" customHeight="1" x14ac:dyDescent="0.4">
      <c r="A3" s="3">
        <v>100</v>
      </c>
      <c r="B3" s="3">
        <v>50</v>
      </c>
      <c r="C3" s="3">
        <v>18</v>
      </c>
      <c r="D3" s="3">
        <v>5</v>
      </c>
      <c r="E3" s="3">
        <v>5</v>
      </c>
      <c r="F3" s="3">
        <v>5</v>
      </c>
      <c r="G3" s="3">
        <v>5</v>
      </c>
      <c r="H3" s="3">
        <v>5</v>
      </c>
      <c r="I3" s="4" t="s">
        <v>43</v>
      </c>
    </row>
  </sheetData>
  <mergeCells count="2">
    <mergeCell ref="A1:B1"/>
    <mergeCell ref="C1:D1"/>
  </mergeCells>
  <phoneticPr fontId="1"/>
  <pageMargins left="0.70866141732283472" right="0.70866141732283472" top="0.74803149606299213" bottom="0.74803149606299213" header="0.31496062992125984" footer="0.31496062992125984"/>
  <pageSetup paperSize="9" orientation="landscape"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Ver.1</vt:lpstr>
      <vt:lpstr>基準</vt:lpstr>
      <vt:lpstr>Ver.1!Print_Area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松山　貴久</cp:lastModifiedBy>
  <cp:lastPrinted>2024-03-04T23:53:57Z</cp:lastPrinted>
  <dcterms:created xsi:type="dcterms:W3CDTF">2023-05-22T06:05:19Z</dcterms:created>
  <dcterms:modified xsi:type="dcterms:W3CDTF">2024-03-06T22:50:21Z</dcterms:modified>
</cp:coreProperties>
</file>